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165" windowWidth="15300" windowHeight="8925" tabRatio="818"/>
  </bookViews>
  <sheets>
    <sheet name="表紙" sheetId="22" r:id="rId1"/>
    <sheet name="総括" sheetId="39" r:id="rId2"/>
    <sheet name="建築工事総括" sheetId="48" r:id="rId3"/>
    <sheet name="建築工事（救助訓練塔）総括" sheetId="35" r:id="rId4"/>
    <sheet name="直接仮設工事）" sheetId="40" r:id="rId5"/>
    <sheet name="土工事" sheetId="41" r:id="rId6"/>
    <sheet name="地業工事" sheetId="42" r:id="rId7"/>
    <sheet name="鉄筋工事" sheetId="43" r:id="rId8"/>
    <sheet name="コンクリート工事" sheetId="44" r:id="rId9"/>
    <sheet name="型枠工事" sheetId="45" r:id="rId10"/>
    <sheet name="鉄骨工事" sheetId="46" r:id="rId11"/>
    <sheet name="防水工事" sheetId="47" r:id="rId12"/>
    <sheet name="外装工事" sheetId="58" r:id="rId13"/>
    <sheet name="金属工事" sheetId="52" r:id="rId14"/>
    <sheet name="金属製建具工事" sheetId="54" r:id="rId15"/>
    <sheet name="ガラス工事" sheetId="56" r:id="rId16"/>
    <sheet name="内装工事" sheetId="59" r:id="rId17"/>
    <sheet name="雑工事" sheetId="65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>#REF!</definedName>
    <definedName name="_xlnm.Print_Area" localSheetId="0">表紙!$A$1:$N$34</definedName>
    <definedName name="_INP1">#REF!</definedName>
    <definedName name="_INP1" localSheetId="3">#REF!</definedName>
    <definedName name="_INP33">#REF!</definedName>
    <definedName name="_INP33" localSheetId="3">#REF!</definedName>
    <definedName name="コンクリート・型枠・鉄筋工事">#REF!</definedName>
    <definedName name="コンクリート・型枠・鉄筋工事" localSheetId="3">#REF!</definedName>
    <definedName name="\l">#REF!</definedName>
    <definedName name="\l" localSheetId="3">#REF!</definedName>
    <definedName name="_INP22">#REF!</definedName>
    <definedName name="_INP22" localSheetId="3">#REF!</definedName>
    <definedName name="_INP11">#REF!</definedName>
    <definedName name="_INP11" localSheetId="3">#REF!</definedName>
    <definedName name="_INP2">#REF!</definedName>
    <definedName name="_INP2" localSheetId="3">#REF!</definedName>
    <definedName name="_INP3">#REF!</definedName>
    <definedName name="_INP3" localSheetId="3">#REF!</definedName>
    <definedName name="\A__">#REF!</definedName>
    <definedName name="\A__" localSheetId="3">#REF!</definedName>
    <definedName name="印刷1">#REF!</definedName>
    <definedName name="印刷1" localSheetId="3">#REF!</definedName>
    <definedName name="\a">#REF!</definedName>
    <definedName name="\a" localSheetId="3">#REF!</definedName>
    <definedName name="印刷2">#REF!</definedName>
    <definedName name="印刷2" localSheetId="3">#REF!</definedName>
    <definedName name="ｓｒｔｊｓれｊｔ">#REF!</definedName>
    <definedName name="ｓｒｔｊｓれｊｔ" localSheetId="3">#REF!</definedName>
    <definedName name="\b">#REF!</definedName>
    <definedName name="\b" localSheetId="3">#REF!</definedName>
    <definedName name="コンク">#REF!</definedName>
    <definedName name="コンク" localSheetId="3">#REF!</definedName>
    <definedName name="INP0">#REF!</definedName>
    <definedName name="INP0" localSheetId="3">#REF!</definedName>
    <definedName name="\c">#REF!</definedName>
    <definedName name="\c" localSheetId="3">#REF!</definedName>
    <definedName name="MENU120">#REF!</definedName>
    <definedName name="MENU120" localSheetId="3">#REF!</definedName>
    <definedName name="\d">#REF!</definedName>
    <definedName name="\d" localSheetId="3">#REF!</definedName>
    <definedName name="\e">#REF!</definedName>
    <definedName name="\e" localSheetId="3">#REF!</definedName>
    <definedName name="\f">#REF!</definedName>
    <definedName name="\f" localSheetId="3">#REF!</definedName>
    <definedName name="金属製建具工事">#REF!</definedName>
    <definedName name="金属製建具工事" localSheetId="3">#REF!</definedName>
    <definedName name="\g">#REF!</definedName>
    <definedName name="\g" localSheetId="3">#REF!</definedName>
    <definedName name="\h">#REF!</definedName>
    <definedName name="\h" localSheetId="3">#REF!</definedName>
    <definedName name="KEISEN2">#REF!</definedName>
    <definedName name="KEISEN2" localSheetId="3">#REF!</definedName>
    <definedName name="\i">#REF!</definedName>
    <definedName name="\i" localSheetId="3">#REF!</definedName>
    <definedName name="\j">#REF!</definedName>
    <definedName name="\j" localSheetId="3">#REF!</definedName>
    <definedName name="\k">#REF!</definedName>
    <definedName name="\k" localSheetId="3">#REF!</definedName>
    <definedName name="各項目">#REF!</definedName>
    <definedName name="各項目" localSheetId="3">#REF!</definedName>
    <definedName name="\m">#REF!</definedName>
    <definedName name="\m" localSheetId="3">#REF!</definedName>
    <definedName name="PRINT_AREA_MI">#REF!</definedName>
    <definedName name="PRINT_AREA_MI" localSheetId="3">#REF!</definedName>
    <definedName name="\n">#REF!</definedName>
    <definedName name="\n" localSheetId="3">#REF!</definedName>
    <definedName name="っＨ">#REF!</definedName>
    <definedName name="っＨ" localSheetId="3">#REF!</definedName>
    <definedName name="\o">#REF!</definedName>
    <definedName name="\o" localSheetId="3">#REF!</definedName>
    <definedName name="\p">#REF!</definedName>
    <definedName name="\p" localSheetId="3">#REF!</definedName>
    <definedName name="PRINT4">#REF!</definedName>
    <definedName name="PRINT4" localSheetId="3">#REF!</definedName>
    <definedName name="\q">#REF!</definedName>
    <definedName name="\q" localSheetId="3">#REF!</definedName>
    <definedName name="ううう">#REF!</definedName>
    <definedName name="ううう" localSheetId="3">#REF!</definedName>
    <definedName name="\r">#REF!</definedName>
    <definedName name="\r" localSheetId="3">#REF!</definedName>
    <definedName name="印刷部数">#REF!</definedName>
    <definedName name="印刷部数" localSheetId="3">#REF!</definedName>
    <definedName name="\s">#REF!</definedName>
    <definedName name="\s" localSheetId="3">#REF!</definedName>
    <definedName name="標準印刷">#REF!</definedName>
    <definedName name="標準印刷" localSheetId="3">#REF!</definedName>
    <definedName name="っっＨ">#REF!</definedName>
    <definedName name="っっＨ" localSheetId="3">#REF!</definedName>
    <definedName name="Y_N">#REF!</definedName>
    <definedName name="Y_N" localSheetId="3">#REF!</definedName>
    <definedName name="PRINT1">#REF!</definedName>
    <definedName name="PRINT1" localSheetId="3">#REF!</definedName>
    <definedName name="\t">#REF!</definedName>
    <definedName name="\t" localSheetId="3">#REF!</definedName>
    <definedName name="\u">#REF!</definedName>
    <definedName name="\u" localSheetId="3">#REF!</definedName>
    <definedName name="PRINT3">#REF!</definedName>
    <definedName name="PRINT3" localSheetId="3">#REF!</definedName>
    <definedName name="\v">#REF!</definedName>
    <definedName name="\v" localSheetId="3">#REF!</definedName>
    <definedName name="PRINT2">#REF!</definedName>
    <definedName name="PRINT2" localSheetId="3">#REF!</definedName>
    <definedName name="\w">#REF!</definedName>
    <definedName name="\w" localSheetId="3">#REF!</definedName>
    <definedName name="\x">#REF!</definedName>
    <definedName name="\x" localSheetId="3">#REF!</definedName>
    <definedName name="\y">#REF!</definedName>
    <definedName name="\y" localSheetId="3">#REF!</definedName>
    <definedName name="ｱｲ">#REF!</definedName>
    <definedName name="ｱｲ" localSheetId="3">#REF!</definedName>
    <definedName name="\z">#REF!</definedName>
    <definedName name="\z" localSheetId="3">#REF!</definedName>
    <definedName name="COUNT">#REF!</definedName>
    <definedName name="COUNT" localSheetId="3">#REF!</definedName>
    <definedName name="KBFR">#REF!</definedName>
    <definedName name="KBFR" localSheetId="3">#REF!</definedName>
    <definedName name="MENU110">#REF!</definedName>
    <definedName name="MENU110" localSheetId="3">#REF!</definedName>
    <definedName name="MENU112">#REF!</definedName>
    <definedName name="MENU112" localSheetId="3">#REF!</definedName>
    <definedName name="_xlnm.Print_Area" localSheetId="3">'建築工事（救助訓練塔）総括'!$A$1:$H$62</definedName>
    <definedName name="_xlnm.Print_Titles">#REF!</definedName>
    <definedName name="_xlnm.Print_Titles" localSheetId="3">'建築工事（救助訓練塔）総括'!$1:$2</definedName>
    <definedName name="えええ">#REF!</definedName>
    <definedName name="えええ" localSheetId="3">#REF!</definedName>
    <definedName name="部分印刷">#REF!</definedName>
    <definedName name="部分印刷" localSheetId="3">#REF!</definedName>
    <definedName name="文字ﾋﾟｯﾁ">#REF!</definedName>
    <definedName name="文字ﾋﾟｯﾁ" localSheetId="3">#REF!</definedName>
    <definedName name="え">#REF!</definedName>
    <definedName name="え" localSheetId="3">#REF!</definedName>
    <definedName name="かがみ">#REF!</definedName>
    <definedName name="かがみ" localSheetId="3">#REF!</definedName>
    <definedName name="コマンド">#REF!</definedName>
    <definedName name="コマンド" localSheetId="3">#REF!</definedName>
    <definedName name="メニュウ">#REF!</definedName>
    <definedName name="メニュウ" localSheetId="3">#REF!</definedName>
    <definedName name="金属工事">#REF!</definedName>
    <definedName name="金属工事" localSheetId="3">#REF!</definedName>
    <definedName name="工事枚数">#REF!</definedName>
    <definedName name="工事枚数" localSheetId="3">#REF!</definedName>
    <definedName name="硝子工事">#REF!</definedName>
    <definedName name="硝子工事" localSheetId="3">#REF!</definedName>
    <definedName name="左官工事">#REF!</definedName>
    <definedName name="左官工事" localSheetId="3">#REF!</definedName>
    <definedName name="雑工事">#REF!</definedName>
    <definedName name="雑工事" localSheetId="3">#REF!</definedName>
    <definedName name="縮小印刷">#REF!</definedName>
    <definedName name="縮小印刷" localSheetId="3">#REF!</definedName>
    <definedName name="設計書">#REF!</definedName>
    <definedName name="設計書" localSheetId="3">#REF!</definedName>
    <definedName name="設定">#REF!</definedName>
    <definedName name="設定" localSheetId="3">#REF!</definedName>
    <definedName name="全部印刷">#REF!</definedName>
    <definedName name="全部印刷" localSheetId="3">#REF!</definedName>
    <definedName name="総括枚数">#REF!</definedName>
    <definedName name="総括枚数" localSheetId="3">#REF!</definedName>
    <definedName name="単抜印刷">#REF!</definedName>
    <definedName name="単抜印刷" localSheetId="3">#REF!</definedName>
    <definedName name="単抜作成">#REF!</definedName>
    <definedName name="単抜作成" localSheetId="3">#REF!</definedName>
    <definedName name="直接仮設工事">#REF!</definedName>
    <definedName name="直接仮設工事" localSheetId="3">#REF!</definedName>
    <definedName name="撤去工事">#REF!</definedName>
    <definedName name="撤去工事" localSheetId="3">#REF!</definedName>
    <definedName name="内訳書">#REF!</definedName>
    <definedName name="内訳書" localSheetId="3">#REF!</definedName>
    <definedName name="塗装工事">#REF!</definedName>
    <definedName name="塗装工事" localSheetId="3">#REF!</definedName>
    <definedName name="土工事">#REF!</definedName>
    <definedName name="土工事" localSheetId="3">#REF!</definedName>
    <definedName name="内外装工事">#REF!</definedName>
    <definedName name="内外装工事" localSheetId="3">#REF!</definedName>
    <definedName name="内訳書１">#REF!</definedName>
    <definedName name="内訳書１" localSheetId="3">#REF!</definedName>
    <definedName name="表紙枚数">#REF!</definedName>
    <definedName name="表紙枚数" localSheetId="3">#REF!</definedName>
    <definedName name="部数2">#REF!</definedName>
    <definedName name="部数2" localSheetId="3">#REF!</definedName>
    <definedName name="複合_器具_">#REF!</definedName>
    <definedName name="複合_器具_" localSheetId="3">#REF!</definedName>
    <definedName name="複合_配管_">#REF!</definedName>
    <definedName name="複合_配管_" localSheetId="3">#REF!</definedName>
    <definedName name="防水工事">#REF!</definedName>
    <definedName name="防水工事" localSheetId="3">#REF!</definedName>
    <definedName name="枚数1">#REF!</definedName>
    <definedName name="枚数1" localSheetId="3">#REF!</definedName>
    <definedName name="命令">#REF!</definedName>
    <definedName name="命令" localSheetId="3">#REF!</definedName>
    <definedName name="木工事">#REF!</definedName>
    <definedName name="木工事" localSheetId="3">#REF!</definedName>
    <definedName name="木製建具工事">#REF!</definedName>
    <definedName name="木製建具工事" localSheetId="3">#REF!</definedName>
    <definedName name="\c" localSheetId="1">#REF!</definedName>
    <definedName name="え" localSheetId="1">#REF!</definedName>
    <definedName name="えええ" localSheetId="1">#REF!</definedName>
    <definedName name="内訳書１" localSheetId="1">#REF!</definedName>
    <definedName name="h">#REF!</definedName>
    <definedName name="H" localSheetId="1">#REF!</definedName>
    <definedName name="コンクリート・型枠・鉄筋工事" localSheetId="1">#REF!</definedName>
    <definedName name="k">#REF!</definedName>
    <definedName name="K" localSheetId="1">#REF!</definedName>
    <definedName name="左官工事" localSheetId="1">#REF!</definedName>
    <definedName name="_xlnm.Print_Area" localSheetId="1">総括!$A$1:$H$57</definedName>
    <definedName name="PRINT_AREA_MI" localSheetId="1">#REF!</definedName>
    <definedName name="_xlnm.Print_Titles" localSheetId="1">総括!$1:$1</definedName>
    <definedName name="ううう" localSheetId="1">#REF!</definedName>
    <definedName name="ｓｒｔｊｓれｊｔ" localSheetId="1">#REF!</definedName>
    <definedName name="各項目" localSheetId="1">#REF!</definedName>
    <definedName name="土工事" localSheetId="1">#REF!</definedName>
    <definedName name="金属工事" localSheetId="1">#REF!</definedName>
    <definedName name="金属製建具工事" localSheetId="1">#REF!</definedName>
    <definedName name="雑工事" localSheetId="1">#REF!</definedName>
    <definedName name="硝子工事" localSheetId="1">#REF!</definedName>
    <definedName name="防水工事" localSheetId="1">#REF!</definedName>
    <definedName name="直接仮設工事" localSheetId="1">#REF!</definedName>
    <definedName name="撤去工事" localSheetId="1">#REF!</definedName>
    <definedName name="内訳書" localSheetId="1">#REF!</definedName>
    <definedName name="塗装工事" localSheetId="1">#REF!</definedName>
    <definedName name="内外装工事" localSheetId="1">#REF!</definedName>
    <definedName name="木工事" localSheetId="1">#REF!</definedName>
    <definedName name="木製建具工事" localSheetId="1">#REF!</definedName>
    <definedName name="_">#REF!</definedName>
    <definedName name="_" localSheetId="4">#REF!</definedName>
    <definedName name="_________HTS1">#REF!</definedName>
    <definedName name="_________HTS1" localSheetId="4">#REF!</definedName>
    <definedName name="pa">#REF!</definedName>
    <definedName name="pa" localSheetId="4">#REF!</definedName>
    <definedName name="___________TS1">#REF!</definedName>
    <definedName name="___________TS1" localSheetId="4">#REF!</definedName>
    <definedName name="Y">#REF!</definedName>
    <definedName name="Y" localSheetId="4">#REF!</definedName>
    <definedName name="_TS1">#REF!</definedName>
    <definedName name="_TS1" localSheetId="4">#REF!</definedName>
    <definedName name="___________HTS1">#REF!</definedName>
    <definedName name="___________HTS1" localSheetId="4">#REF!</definedName>
    <definedName name="_________HTS2">#REF!</definedName>
    <definedName name="_________HTS2" localSheetId="4">#REF!</definedName>
    <definedName name="___________TS2">#REF!</definedName>
    <definedName name="___________TS2" localSheetId="4">#REF!</definedName>
    <definedName name="基準単価">#REF!</definedName>
    <definedName name="基準単価" localSheetId="4">#REF!</definedName>
    <definedName name="_TS2">#REF!</definedName>
    <definedName name="_TS2" localSheetId="4">#REF!</definedName>
    <definedName name="___________HTS2">#REF!</definedName>
    <definedName name="___________HTS2" localSheetId="4">#REF!</definedName>
    <definedName name="\b" localSheetId="4">#REF!</definedName>
    <definedName name="__________TS1">#REF!</definedName>
    <definedName name="__________TS1" localSheetId="4">#REF!</definedName>
    <definedName name="ｓｒｔｊｓれｊｔ" localSheetId="4">#REF!</definedName>
    <definedName name="__________HTS1">#REF!</definedName>
    <definedName name="__________HTS1" localSheetId="4">#REF!</definedName>
    <definedName name="\a" localSheetId="4">#REF!</definedName>
    <definedName name="__________TS2">#REF!</definedName>
    <definedName name="__________TS2" localSheetId="4">#REF!</definedName>
    <definedName name="__________HTS2">#REF!</definedName>
    <definedName name="__________HTS2" localSheetId="4">#REF!</definedName>
    <definedName name="\u" localSheetId="4">#REF!</definedName>
    <definedName name="___HTS1">#REF!</definedName>
    <definedName name="___HTS1" localSheetId="4">#REF!</definedName>
    <definedName name="_________TS1">#REF!</definedName>
    <definedName name="_________TS1" localSheetId="4">#REF!</definedName>
    <definedName name="___HTS2">#REF!</definedName>
    <definedName name="___HTS2" localSheetId="4">#REF!</definedName>
    <definedName name="_________TS2">#REF!</definedName>
    <definedName name="_________TS2" localSheetId="4">#REF!</definedName>
    <definedName name="作業員詰所電灯設備">#REF!</definedName>
    <definedName name="作業員詰所電灯設備" localSheetId="4">#REF!</definedName>
    <definedName name="\e" localSheetId="4">#REF!</definedName>
    <definedName name="_______HTS1">#REF!</definedName>
    <definedName name="_______HTS1" localSheetId="4">#REF!</definedName>
    <definedName name="a">#REF!</definedName>
    <definedName name="a" localSheetId="4">#REF!</definedName>
    <definedName name="\f" localSheetId="4">#REF!</definedName>
    <definedName name="_______HTS2">#REF!</definedName>
    <definedName name="_______HTS2" localSheetId="4">#REF!</definedName>
    <definedName name="金属製建具工事" localSheetId="4">#REF!</definedName>
    <definedName name="_____HTS1">#REF!</definedName>
    <definedName name="_____HTS1" localSheetId="4">#REF!</definedName>
    <definedName name="_______TS1">#REF!</definedName>
    <definedName name="_______TS1" localSheetId="4">#REF!</definedName>
    <definedName name="ロードトレイン駐車場電灯設備">#REF!</definedName>
    <definedName name="ロードトレイン駐車場電灯設備" localSheetId="4">#REF!</definedName>
    <definedName name="_____HTS2">#REF!</definedName>
    <definedName name="_____HTS2" localSheetId="4">#REF!</definedName>
    <definedName name="複合_器具_" localSheetId="4">#REF!</definedName>
    <definedName name="_______TS2">#REF!</definedName>
    <definedName name="_______TS2" localSheetId="4">#REF!</definedName>
    <definedName name="______TS1">#REF!</definedName>
    <definedName name="______TS1" localSheetId="4">#REF!</definedName>
    <definedName name="木工事" localSheetId="4">#REF!</definedName>
    <definedName name="______HTS1">#REF!</definedName>
    <definedName name="______HTS1" localSheetId="4">#REF!</definedName>
    <definedName name="う">#REF!</definedName>
    <definedName name="う" localSheetId="4">#REF!</definedName>
    <definedName name="______TS2">#REF!</definedName>
    <definedName name="______TS2" localSheetId="4">#REF!</definedName>
    <definedName name="設計">#REF!</definedName>
    <definedName name="設計" localSheetId="4">#REF!</definedName>
    <definedName name="______HTS2">#REF!</definedName>
    <definedName name="______HTS2" localSheetId="4">#REF!</definedName>
    <definedName name="_INP1" localSheetId="4">#REF!</definedName>
    <definedName name="_____TS1">#REF!</definedName>
    <definedName name="_____TS1" localSheetId="4">#REF!</definedName>
    <definedName name="_INP2" localSheetId="4">#REF!</definedName>
    <definedName name="ハ社">#REF!</definedName>
    <definedName name="ハ社" localSheetId="4">#REF!</definedName>
    <definedName name="炊事棟幹線">#REF!</definedName>
    <definedName name="炊事棟幹線" localSheetId="4">#REF!</definedName>
    <definedName name="_____TS2">#REF!</definedName>
    <definedName name="_____TS2" localSheetId="4">#REF!</definedName>
    <definedName name="炊事棟避雷針設備">#REF!</definedName>
    <definedName name="炊事棟避雷針設備" localSheetId="4">#REF!</definedName>
    <definedName name="_HTS1">#REF!</definedName>
    <definedName name="_HTS1" localSheetId="4">#REF!</definedName>
    <definedName name="___TS1">#REF!</definedName>
    <definedName name="___TS1" localSheetId="4">#REF!</definedName>
    <definedName name="_HTS2">#REF!</definedName>
    <definedName name="_HTS2" localSheetId="4">#REF!</definedName>
    <definedName name="___TS2">#REF!</definedName>
    <definedName name="___TS2" localSheetId="4">#REF!</definedName>
    <definedName name="__TS1">#REF!</definedName>
    <definedName name="__TS1" localSheetId="4">#REF!</definedName>
    <definedName name="TGOKEI5">#REF!</definedName>
    <definedName name="TGOKEI5" localSheetId="4">#REF!</definedName>
    <definedName name="避雷針設備">#REF!</definedName>
    <definedName name="避雷針設備" localSheetId="4">#REF!</definedName>
    <definedName name="__HTS1">#REF!</definedName>
    <definedName name="__HTS1" localSheetId="4">#REF!</definedName>
    <definedName name="__TS2">#REF!</definedName>
    <definedName name="__TS2" localSheetId="4">#REF!</definedName>
    <definedName name="_xlnm.Print_Titles" localSheetId="4">'直接仮設工事）'!$1:$2</definedName>
    <definedName name="__HTS2">#REF!</definedName>
    <definedName name="__HTS2" localSheetId="4">#REF!</definedName>
    <definedName name="_INP11" localSheetId="4">#REF!</definedName>
    <definedName name="\l" localSheetId="4">#REF!</definedName>
    <definedName name="h" localSheetId="4">#REF!</definedName>
    <definedName name="PAGE29">#REF!</definedName>
    <definedName name="PAGE29" localSheetId="4">#REF!</definedName>
    <definedName name="_INP22" localSheetId="4">#REF!</definedName>
    <definedName name="_INP3" localSheetId="4">#REF!</definedName>
    <definedName name="_INP33" localSheetId="4">#REF!</definedName>
    <definedName name="\A__" localSheetId="4">#REF!</definedName>
    <definedName name="HUKEOI">#REF!</definedName>
    <definedName name="HUKEOI" localSheetId="4">#REF!</definedName>
    <definedName name="\c" localSheetId="4">#REF!</definedName>
    <definedName name="g">#REF!</definedName>
    <definedName name="g" localSheetId="4">#REF!</definedName>
    <definedName name="\d" localSheetId="4">#REF!</definedName>
    <definedName name="\g" localSheetId="4">#REF!</definedName>
    <definedName name="\h" localSheetId="4">#REF!</definedName>
    <definedName name="ｌ" hidden="1">#REF!</definedName>
    <definedName name="ｌ" localSheetId="4" hidden="1">#REF!</definedName>
    <definedName name="印刷">#REF!</definedName>
    <definedName name="印刷" localSheetId="4">#REF!</definedName>
    <definedName name="\i" localSheetId="4">#REF!</definedName>
    <definedName name="\j" localSheetId="4">#REF!</definedName>
    <definedName name="HIGBR">#REF!</definedName>
    <definedName name="HIGBR" localSheetId="4">#REF!</definedName>
    <definedName name="\k" localSheetId="4">#REF!</definedName>
    <definedName name="\m" localSheetId="4">#REF!</definedName>
    <definedName name="\n" localSheetId="4">#REF!</definedName>
    <definedName name="j">#REF!</definedName>
    <definedName name="j" localSheetId="4">#REF!</definedName>
    <definedName name="\o" localSheetId="4">#REF!</definedName>
    <definedName name="k" localSheetId="4">#REF!</definedName>
    <definedName name="\p" localSheetId="4">#REF!</definedName>
    <definedName name="\q" localSheetId="4">#REF!</definedName>
    <definedName name="pami">#REF!</definedName>
    <definedName name="pami" localSheetId="4">#REF!</definedName>
    <definedName name="\r" localSheetId="4">#REF!</definedName>
    <definedName name="\s" localSheetId="4">#REF!</definedName>
    <definedName name="標準印刷" localSheetId="4">#REF!</definedName>
    <definedName name="\t" localSheetId="4">#REF!</definedName>
    <definedName name="\v" localSheetId="4">#REF!</definedName>
    <definedName name="\w" localSheetId="4">#REF!</definedName>
    <definedName name="\x" localSheetId="4">#REF!</definedName>
    <definedName name="れ">#REF!</definedName>
    <definedName name="れ" localSheetId="4">#REF!</definedName>
    <definedName name="炊事棟電話設備">#REF!</definedName>
    <definedName name="炊事棟電話設備" localSheetId="4">#REF!</definedName>
    <definedName name="\y" localSheetId="4">#REF!</definedName>
    <definedName name="\z" localSheetId="4">#REF!</definedName>
    <definedName name="ｱｲ" localSheetId="4">#REF!</definedName>
    <definedName name="ａａ">#REF!</definedName>
    <definedName name="ａａ" localSheetId="4">#REF!</definedName>
    <definedName name="内訳全印刷">[7]!内訳全印刷</definedName>
    <definedName name="内訳全印刷" localSheetId="4">[7]!内訳全印刷</definedName>
    <definedName name="AAA">#REF!</definedName>
    <definedName name="AAA" localSheetId="4">#REF!</definedName>
    <definedName name="HKYOTUKASETU">#REF!</definedName>
    <definedName name="HKYOTUKASETU" localSheetId="4">#REF!</definedName>
    <definedName name="AUTOEXEC">#REF!</definedName>
    <definedName name="AUTOEXEC" localSheetId="4">#REF!</definedName>
    <definedName name="自動車車庫棟幹線設備">#REF!</definedName>
    <definedName name="自動車車庫棟幹線設備" localSheetId="4">#REF!</definedName>
    <definedName name="A社">#REF!</definedName>
    <definedName name="A社" localSheetId="4">#REF!</definedName>
    <definedName name="Ｂ社">#REF!</definedName>
    <definedName name="Ｂ社" localSheetId="4">#REF!</definedName>
    <definedName name="左官工事" localSheetId="4">#REF!</definedName>
    <definedName name="ＣＣ">#REF!</definedName>
    <definedName name="ＣＣ" localSheetId="4">#REF!</definedName>
    <definedName name="COUNT" localSheetId="4">#REF!</definedName>
    <definedName name="Ｃ社">#REF!</definedName>
    <definedName name="Ｃ社" localSheetId="4">#REF!</definedName>
    <definedName name="d">#REF!</definedName>
    <definedName name="d" localSheetId="4">#REF!</definedName>
    <definedName name="GB">#REF!</definedName>
    <definedName name="GB" localSheetId="4">#REF!</definedName>
    <definedName name="GBS">#REF!</definedName>
    <definedName name="GBS" localSheetId="4">#REF!</definedName>
    <definedName name="HA">#REF!</definedName>
    <definedName name="HA" localSheetId="4">#REF!</definedName>
    <definedName name="HGB">#REF!</definedName>
    <definedName name="HGB" localSheetId="4">#REF!</definedName>
    <definedName name="HGBS">#REF!</definedName>
    <definedName name="HGBS" localSheetId="4">#REF!</definedName>
    <definedName name="HGOKEI">#REF!</definedName>
    <definedName name="HGOKEI" localSheetId="4">#REF!</definedName>
    <definedName name="HGOKEI1">#REF!</definedName>
    <definedName name="HGOKEI1" localSheetId="4">#REF!</definedName>
    <definedName name="HGOKEI2">#REF!</definedName>
    <definedName name="HGOKEI2" localSheetId="4">#REF!</definedName>
    <definedName name="KEISEN2" localSheetId="4">#REF!</definedName>
    <definedName name="HGOKEI3">#REF!</definedName>
    <definedName name="HGOKEI3" localSheetId="4">#REF!</definedName>
    <definedName name="HGOKEI4">#REF!</definedName>
    <definedName name="HGOKEI4" localSheetId="4">#REF!</definedName>
    <definedName name="HGOKEI5">#REF!</definedName>
    <definedName name="HGOKEI5" localSheetId="4">#REF!</definedName>
    <definedName name="HIGB">#REF!</definedName>
    <definedName name="HIGB" localSheetId="4">#REF!</definedName>
    <definedName name="HIP">#REF!</definedName>
    <definedName name="HIP" localSheetId="4">#REF!</definedName>
    <definedName name="枚数1" localSheetId="4">#REF!</definedName>
    <definedName name="hk">#REF!</definedName>
    <definedName name="hk" localSheetId="4">#REF!</definedName>
    <definedName name="か">#REF!</definedName>
    <definedName name="か" localSheetId="4">#REF!</definedName>
    <definedName name="HKAR">#REF!</definedName>
    <definedName name="HKAR" localSheetId="4">#REF!</definedName>
    <definedName name="HKEI">#REF!</definedName>
    <definedName name="HKEI" localSheetId="4">#REF!</definedName>
    <definedName name="HKK">#REF!</definedName>
    <definedName name="HKK" localSheetId="4">#REF!</definedName>
    <definedName name="ＭＭ">#REF!</definedName>
    <definedName name="ＭＭ" localSheetId="4">#REF!</definedName>
    <definedName name="HKOJIKAKAKU">#REF!</definedName>
    <definedName name="HKOJIKAKAKU" localSheetId="4">#REF!</definedName>
    <definedName name="HKOJIKEI">#REF!</definedName>
    <definedName name="HKOJIKEI" localSheetId="4">#REF!</definedName>
    <definedName name="え" localSheetId="4">#REF!</definedName>
    <definedName name="HKYOTUHI">#REF!</definedName>
    <definedName name="HKYOTUHI" localSheetId="4">#REF!</definedName>
    <definedName name="HOSEI">#REF!</definedName>
    <definedName name="HOSEI" localSheetId="4">#REF!</definedName>
    <definedName name="HOU">#REF!</definedName>
    <definedName name="HOU" localSheetId="4">#REF!</definedName>
    <definedName name="SYUMOKU1">#REF!</definedName>
    <definedName name="SYUMOKU1" localSheetId="4">#REF!</definedName>
    <definedName name="HSGB">#REF!</definedName>
    <definedName name="HSGB" localSheetId="4">#REF!</definedName>
    <definedName name="HUKE">#REF!</definedName>
    <definedName name="HUKE" localSheetId="4">#REF!</definedName>
    <definedName name="HX">#REF!</definedName>
    <definedName name="HX" localSheetId="4">#REF!</definedName>
    <definedName name="HY">#REF!</definedName>
    <definedName name="HY" localSheetId="4">#REF!</definedName>
    <definedName name="HZEI">#REF!</definedName>
    <definedName name="HZEI" localSheetId="4">#REF!</definedName>
    <definedName name="自動車車庫棟避雷針設備">#REF!</definedName>
    <definedName name="自動車車庫棟避雷針設備" localSheetId="4">#REF!</definedName>
    <definedName name="東高">#REF!</definedName>
    <definedName name="東高" localSheetId="4">#REF!</definedName>
    <definedName name="IGB">#REF!</definedName>
    <definedName name="IGB" localSheetId="4">#REF!</definedName>
    <definedName name="IGBR">#REF!</definedName>
    <definedName name="IGBR" localSheetId="4">#REF!</definedName>
    <definedName name="INP0" localSheetId="4">#REF!</definedName>
    <definedName name="コンク" localSheetId="4">#REF!</definedName>
    <definedName name="し">#REF!</definedName>
    <definedName name="し" localSheetId="4">#REF!</definedName>
    <definedName name="IP">#REF!</definedName>
    <definedName name="IP" localSheetId="4">#REF!</definedName>
    <definedName name="jk">#REF!</definedName>
    <definedName name="jk" localSheetId="4">#REF!</definedName>
    <definedName name="撤去工事" localSheetId="4">#REF!</definedName>
    <definedName name="内訳書" localSheetId="4">#REF!</definedName>
    <definedName name="KAR">#REF!</definedName>
    <definedName name="KAR" localSheetId="4">#REF!</definedName>
    <definedName name="KBFR" localSheetId="4">#REF!</definedName>
    <definedName name="KEI">#REF!</definedName>
    <definedName name="KEI" localSheetId="4">#REF!</definedName>
    <definedName name="KK">#REF!</definedName>
    <definedName name="KK" localSheetId="4">#REF!</definedName>
    <definedName name="MENU">#REF!</definedName>
    <definedName name="MENU" localSheetId="4">#REF!</definedName>
    <definedName name="MENU110" localSheetId="4">#REF!</definedName>
    <definedName name="MENU112" localSheetId="4">#REF!</definedName>
    <definedName name="MENU120" localSheetId="4">#REF!</definedName>
    <definedName name="NIZI">#REF!</definedName>
    <definedName name="NIZI" localSheetId="4">#REF!</definedName>
    <definedName name="ＮＮ">#REF!</definedName>
    <definedName name="ＮＮ" localSheetId="4">#REF!</definedName>
    <definedName name="OU">#REF!</definedName>
    <definedName name="OU" localSheetId="4">#REF!</definedName>
    <definedName name="PAGE01">#REF!</definedName>
    <definedName name="PAGE01" localSheetId="4">#REF!</definedName>
    <definedName name="内訳頁印刷">[7]!内訳頁印刷</definedName>
    <definedName name="内訳頁印刷" localSheetId="4">[7]!内訳頁印刷</definedName>
    <definedName name="PRINT">#REF!</definedName>
    <definedName name="PRINT" localSheetId="4">#REF!</definedName>
    <definedName name="_xlnm.Print_Area" localSheetId="4">'直接仮設工事）'!$A$1:$H$62</definedName>
    <definedName name="PRINT_AREA_MI" localSheetId="4">#REF!</definedName>
    <definedName name="倉庫棟自火報設備">#REF!</definedName>
    <definedName name="倉庫棟自火報設備" localSheetId="4">#REF!</definedName>
    <definedName name="PRINT1" localSheetId="4">#REF!</definedName>
    <definedName name="金抜印刷">[7]!金抜印刷</definedName>
    <definedName name="金抜印刷" localSheetId="4">[7]!金抜印刷</definedName>
    <definedName name="PRINT2" localSheetId="4">#REF!</definedName>
    <definedName name="PRINT3" localSheetId="4">#REF!</definedName>
    <definedName name="PRINT4" localSheetId="4">#REF!</definedName>
    <definedName name="SGB">#REF!</definedName>
    <definedName name="SGB" localSheetId="4">#REF!</definedName>
    <definedName name="SYUMOKU2">#REF!</definedName>
    <definedName name="SYUMOKU2" localSheetId="4">#REF!</definedName>
    <definedName name="SYUMOKU3">#REF!</definedName>
    <definedName name="SYUMOKU3" localSheetId="4">#REF!</definedName>
    <definedName name="えええ" localSheetId="4">#REF!</definedName>
    <definedName name="部分印刷" localSheetId="4">#REF!</definedName>
    <definedName name="文字ﾋﾟｯﾁ" localSheetId="4">#REF!</definedName>
    <definedName name="SYUMOKU4">#REF!</definedName>
    <definedName name="SYUMOKU4" localSheetId="4">#REF!</definedName>
    <definedName name="単抜印刷" localSheetId="4">#REF!</definedName>
    <definedName name="SYUMOKU5">#REF!</definedName>
    <definedName name="SYUMOKU5" localSheetId="4">#REF!</definedName>
    <definedName name="TGOKEI">#REF!</definedName>
    <definedName name="TGOKEI" localSheetId="4">#REF!</definedName>
    <definedName name="TGOKEI1">#REF!</definedName>
    <definedName name="TGOKEI1" localSheetId="4">#REF!</definedName>
    <definedName name="総括枚数" localSheetId="4">#REF!</definedName>
    <definedName name="TGOKEI2">#REF!</definedName>
    <definedName name="TGOKEI2" localSheetId="4">#REF!</definedName>
    <definedName name="TUKEOI">#REF!</definedName>
    <definedName name="TUKEOI" localSheetId="4">#REF!</definedName>
    <definedName name="TGOKEI3">#REF!</definedName>
    <definedName name="TGOKEI3" localSheetId="4">#REF!</definedName>
    <definedName name="TGOKEI4">#REF!</definedName>
    <definedName name="TGOKEI4" localSheetId="4">#REF!</definedName>
    <definedName name="TKOJIKAKAKU">#REF!</definedName>
    <definedName name="TKOJIKAKAKU" localSheetId="4">#REF!</definedName>
    <definedName name="TKOJIKEI">#REF!</definedName>
    <definedName name="TKOJIKEI" localSheetId="4">#REF!</definedName>
    <definedName name="TKYOTUHI">#REF!</definedName>
    <definedName name="TKYOTUHI" localSheetId="4">#REF!</definedName>
    <definedName name="ド">#REF!</definedName>
    <definedName name="ド" localSheetId="4">#REF!</definedName>
    <definedName name="TKYOTUKASETU">#REF!</definedName>
    <definedName name="TKYOTUKASETU" localSheetId="4">#REF!</definedName>
    <definedName name="ｔｔｔ">#REF!</definedName>
    <definedName name="ｔｔｔ" localSheetId="4">#REF!</definedName>
    <definedName name="TZEI">#REF!</definedName>
    <definedName name="TZEI" localSheetId="4">#REF!</definedName>
    <definedName name="UKE">#REF!</definedName>
    <definedName name="UKE" localSheetId="4">#REF!</definedName>
    <definedName name="倉庫棟">#REF!</definedName>
    <definedName name="倉庫棟" localSheetId="4">#REF!</definedName>
    <definedName name="X">#REF!</definedName>
    <definedName name="X" localSheetId="4">#REF!</definedName>
    <definedName name="Y_N" localSheetId="4">#REF!</definedName>
    <definedName name="ああ">#REF!</definedName>
    <definedName name="ああ" localSheetId="4">#REF!</definedName>
    <definedName name="ああああ">#REF!</definedName>
    <definedName name="ああああ" localSheetId="4">#REF!</definedName>
    <definedName name="あああああ">#REF!</definedName>
    <definedName name="あああああ" localSheetId="4">#REF!</definedName>
    <definedName name="い">#REF!</definedName>
    <definedName name="い" localSheetId="4">#REF!</definedName>
    <definedName name="いいいい">#REF!</definedName>
    <definedName name="いいいい" localSheetId="4">#REF!</definedName>
    <definedName name="イ社">#REF!</definedName>
    <definedName name="イ社" localSheetId="4">#REF!</definedName>
    <definedName name="ううう" localSheetId="4">#REF!</definedName>
    <definedName name="代価３">#REF!</definedName>
    <definedName name="代価３" localSheetId="4">#REF!</definedName>
    <definedName name="かがみ" localSheetId="4">#REF!</definedName>
    <definedName name="管容量">#REF!</definedName>
    <definedName name="管容量" localSheetId="4">#REF!</definedName>
    <definedName name="き">#REF!</definedName>
    <definedName name="き" localSheetId="4">#REF!</definedName>
    <definedName name="電気工事">#REF!</definedName>
    <definedName name="電気工事" localSheetId="4">#REF!</definedName>
    <definedName name="く">#REF!</definedName>
    <definedName name="く" localSheetId="4">#REF!</definedName>
    <definedName name="コマンド" localSheetId="4">#REF!</definedName>
    <definedName name="コンクリート・型枠・鉄筋工事" localSheetId="4">#REF!</definedName>
    <definedName name="さ">#REF!</definedName>
    <definedName name="さ" localSheetId="4">#REF!</definedName>
    <definedName name="サイズＡ">#REF!</definedName>
    <definedName name="サイズＡ" localSheetId="4">#REF!</definedName>
    <definedName name="サイズＡ１">#REF!</definedName>
    <definedName name="サイズＡ１" localSheetId="4">#REF!</definedName>
    <definedName name="す">#REF!</definedName>
    <definedName name="す" localSheetId="4">#REF!</definedName>
    <definedName name="だいか">#REF!</definedName>
    <definedName name="だいか" localSheetId="4">#REF!</definedName>
    <definedName name="命令" localSheetId="4">#REF!</definedName>
    <definedName name="タイトルベース">#REF!</definedName>
    <definedName name="タイトルベース" localSheetId="4">#REF!</definedName>
    <definedName name="ロードトレイン駐車場幹線設備">#REF!</definedName>
    <definedName name="ロードトレイン駐車場幹線設備" localSheetId="4">#REF!</definedName>
    <definedName name="たたた">#REF!</definedName>
    <definedName name="たたた" localSheetId="4">#REF!</definedName>
    <definedName name="っＨ" localSheetId="4">#REF!</definedName>
    <definedName name="っっＨ" localSheetId="4">#REF!</definedName>
    <definedName name="ハ">#REF!</definedName>
    <definedName name="ハ" localSheetId="4">#REF!</definedName>
    <definedName name="ぱ">#REF!</definedName>
    <definedName name="ぱ" localSheetId="4">#REF!</definedName>
    <definedName name="ぱ2">#REF!</definedName>
    <definedName name="ぱ2" localSheetId="4">#REF!</definedName>
    <definedName name="ミ">#REF!</definedName>
    <definedName name="ミ" localSheetId="4">#REF!</definedName>
    <definedName name="メニュウ" localSheetId="4">#REF!</definedName>
    <definedName name="レ">#REF!</definedName>
    <definedName name="レ" localSheetId="4">#REF!</definedName>
    <definedName name="ロードトレイン駐車場">#REF!</definedName>
    <definedName name="ロードトレイン駐車場" localSheetId="4">#REF!</definedName>
    <definedName name="ロードトレイン駐車場避雷針設備">#REF!</definedName>
    <definedName name="ロードトレイン駐車場避雷針設備" localSheetId="4">#REF!</definedName>
    <definedName name="ロ社">#REF!</definedName>
    <definedName name="ロ社" localSheetId="4">#REF!</definedName>
    <definedName name="印刷1" localSheetId="4">#REF!</definedName>
    <definedName name="印刷2" localSheetId="4">#REF!</definedName>
    <definedName name="代価表3" hidden="1">#REF!</definedName>
    <definedName name="代価表3" localSheetId="4" hidden="1">#REF!</definedName>
    <definedName name="印刷部数" localSheetId="4">#REF!</definedName>
    <definedName name="乙タイトル">#REF!</definedName>
    <definedName name="乙タイトル" localSheetId="4">#REF!</definedName>
    <definedName name="各項目" localSheetId="4">#REF!</definedName>
    <definedName name="基礎">#REF!</definedName>
    <definedName name="基礎" localSheetId="4">#REF!</definedName>
    <definedName name="深さ判定">#REF!</definedName>
    <definedName name="深さ判定" localSheetId="4">#REF!</definedName>
    <definedName name="金属工事" localSheetId="4">#REF!</definedName>
    <definedName name="入力">#REF!</definedName>
    <definedName name="入力" localSheetId="4">#REF!</definedName>
    <definedName name="見積比較最新">#REF!</definedName>
    <definedName name="見積比較最新" localSheetId="4">#REF!</definedName>
    <definedName name="呼出">#REF!</definedName>
    <definedName name="呼出" localSheetId="4">#REF!</definedName>
    <definedName name="工事枚数" localSheetId="4">#REF!</definedName>
    <definedName name="硝子工事" localSheetId="4">#REF!</definedName>
    <definedName name="根拠全印刷">[7]!根拠全印刷</definedName>
    <definedName name="根拠全印刷" localSheetId="4">[7]!根拠全印刷</definedName>
    <definedName name="根拠頁印刷">[7]!根拠頁印刷</definedName>
    <definedName name="根拠頁印刷" localSheetId="4">[7]!根拠頁印刷</definedName>
    <definedName name="作業員詰所">#REF!</definedName>
    <definedName name="作業員詰所" localSheetId="4">#REF!</definedName>
    <definedName name="作業員詰所幹線動力設備">#REF!</definedName>
    <definedName name="作業員詰所幹線動力設備" localSheetId="4">#REF!</definedName>
    <definedName name="作業員詰所自火報設備">#REF!</definedName>
    <definedName name="作業員詰所自火報設備" localSheetId="4">#REF!</definedName>
    <definedName name="作業員詰所電話設備">#REF!</definedName>
    <definedName name="作業員詰所電話設備" localSheetId="4">#REF!</definedName>
    <definedName name="作業員詰所避雷針設備">#REF!</definedName>
    <definedName name="作業員詰所避雷針設備" localSheetId="4">#REF!</definedName>
    <definedName name="作業員詰所放送設備">#REF!</definedName>
    <definedName name="作業員詰所放送設備" localSheetId="4">#REF!</definedName>
    <definedName name="雑工事" localSheetId="4">#REF!</definedName>
    <definedName name="自火報・店Ｐ２">#REF!</definedName>
    <definedName name="自火報・店Ｐ２" localSheetId="4">#REF!</definedName>
    <definedName name="代価2">#REF!</definedName>
    <definedName name="代価2" localSheetId="4">#REF!</definedName>
    <definedName name="自動車車庫棟">#REF!</definedName>
    <definedName name="自動車車庫棟" localSheetId="4">#REF!</definedName>
    <definedName name="自動車車庫棟電灯設備">#REF!</definedName>
    <definedName name="自動車車庫棟電灯設備" localSheetId="4">#REF!</definedName>
    <definedName name="終了">#REF!</definedName>
    <definedName name="終了" localSheetId="4">#REF!</definedName>
    <definedName name="部数2" localSheetId="4">#REF!</definedName>
    <definedName name="縮小印刷" localSheetId="4">#REF!</definedName>
    <definedName name="小山">#REF!</definedName>
    <definedName name="小山" localSheetId="4">#REF!</definedName>
    <definedName name="新規">#REF!</definedName>
    <definedName name="新規" localSheetId="4">#REF!</definedName>
    <definedName name="深さ区分">#REF!</definedName>
    <definedName name="深さ区分" localSheetId="4">#REF!</definedName>
    <definedName name="炊事棟">#REF!</definedName>
    <definedName name="炊事棟" localSheetId="4">#REF!</definedName>
    <definedName name="炊事棟弱電設備">#REF!</definedName>
    <definedName name="炊事棟弱電設備" localSheetId="4">#REF!</definedName>
    <definedName name="炊事棟電灯設備">#REF!</definedName>
    <definedName name="炊事棟電灯設備" localSheetId="4">#REF!</definedName>
    <definedName name="設計書" localSheetId="4">#REF!</definedName>
    <definedName name="設定" localSheetId="4">#REF!</definedName>
    <definedName name="全部印刷" localSheetId="4">#REF!</definedName>
    <definedName name="倉庫棟幹線設備">#REF!</definedName>
    <definedName name="倉庫棟幹線設備" localSheetId="4">#REF!</definedName>
    <definedName name="倉庫棟電灯設備">#REF!</definedName>
    <definedName name="倉庫棟電灯設備" localSheetId="4">#REF!</definedName>
    <definedName name="倉庫棟避雷針設備">#REF!</definedName>
    <definedName name="倉庫棟避雷針設備" localSheetId="4">#REF!</definedName>
    <definedName name="代価5">#REF!</definedName>
    <definedName name="代価5" localSheetId="4">#REF!</definedName>
    <definedName name="代価表１">#REF!</definedName>
    <definedName name="代価表１" localSheetId="4">#REF!</definedName>
    <definedName name="単抜作成" localSheetId="4">#REF!</definedName>
    <definedName name="端子盤Ｐ２">#REF!</definedName>
    <definedName name="端子盤Ｐ２" localSheetId="4">#REF!</definedName>
    <definedName name="直径">#REF!</definedName>
    <definedName name="直径" localSheetId="4">#REF!</definedName>
    <definedName name="直接仮設工事" localSheetId="4">#REF!</definedName>
    <definedName name="塗装工事" localSheetId="4">#REF!</definedName>
    <definedName name="土工事" localSheetId="4">#REF!</definedName>
    <definedName name="動力制御盤Ｐ２">#REF!</definedName>
    <definedName name="動力制御盤Ｐ２" localSheetId="4">#REF!</definedName>
    <definedName name="内外装工事" localSheetId="4">#REF!</definedName>
    <definedName name="内訳書１" localSheetId="4">#REF!</definedName>
    <definedName name="表紙枚数" localSheetId="4">#REF!</definedName>
    <definedName name="幅計算">#REF!</definedName>
    <definedName name="幅計算" localSheetId="4">#REF!</definedName>
    <definedName name="複合_配管_" localSheetId="4">#REF!</definedName>
    <definedName name="複単">#REF!</definedName>
    <definedName name="複単" localSheetId="4">#REF!</definedName>
    <definedName name="平均深さ">#REF!</definedName>
    <definedName name="平均深さ" localSheetId="4">#REF!</definedName>
    <definedName name="保存">#REF!</definedName>
    <definedName name="保存" localSheetId="4">#REF!</definedName>
    <definedName name="防水工事" localSheetId="4">#REF!</definedName>
    <definedName name="木製建具工事" localSheetId="4">#REF!</definedName>
    <definedName name="_" localSheetId="5">#REF!</definedName>
    <definedName name="_________HTS1" localSheetId="5">#REF!</definedName>
    <definedName name="pa" localSheetId="5">#REF!</definedName>
    <definedName name="___________TS1" localSheetId="5">#REF!</definedName>
    <definedName name="Y" localSheetId="5">#REF!</definedName>
    <definedName name="_TS1" localSheetId="5">#REF!</definedName>
    <definedName name="___________HTS1" localSheetId="5">#REF!</definedName>
    <definedName name="_________HTS2" localSheetId="5">#REF!</definedName>
    <definedName name="___________TS2" localSheetId="5">#REF!</definedName>
    <definedName name="基準単価" localSheetId="5">#REF!</definedName>
    <definedName name="_TS2" localSheetId="5">#REF!</definedName>
    <definedName name="___________HTS2" localSheetId="5">#REF!</definedName>
    <definedName name="\b" localSheetId="5">#REF!</definedName>
    <definedName name="__________TS1" localSheetId="5">#REF!</definedName>
    <definedName name="ｓｒｔｊｓれｊｔ" localSheetId="5">#REF!</definedName>
    <definedName name="__________HTS1" localSheetId="5">#REF!</definedName>
    <definedName name="\a" localSheetId="5">#REF!</definedName>
    <definedName name="__________TS2" localSheetId="5">#REF!</definedName>
    <definedName name="__________HTS2" localSheetId="5">#REF!</definedName>
    <definedName name="\u" localSheetId="5">#REF!</definedName>
    <definedName name="___HTS1" localSheetId="5">#REF!</definedName>
    <definedName name="_________TS1" localSheetId="5">#REF!</definedName>
    <definedName name="___HTS2" localSheetId="5">#REF!</definedName>
    <definedName name="_________TS2" localSheetId="5">#REF!</definedName>
    <definedName name="作業員詰所電灯設備" localSheetId="5">#REF!</definedName>
    <definedName name="\e" localSheetId="5">#REF!</definedName>
    <definedName name="_______HTS1" localSheetId="5">#REF!</definedName>
    <definedName name="a" localSheetId="5">#REF!</definedName>
    <definedName name="\f" localSheetId="5">#REF!</definedName>
    <definedName name="_______HTS2" localSheetId="5">#REF!</definedName>
    <definedName name="金属製建具工事" localSheetId="5">#REF!</definedName>
    <definedName name="_____HTS1" localSheetId="5">#REF!</definedName>
    <definedName name="_______TS1" localSheetId="5">#REF!</definedName>
    <definedName name="ロードトレイン駐車場電灯設備" localSheetId="5">#REF!</definedName>
    <definedName name="_____HTS2" localSheetId="5">#REF!</definedName>
    <definedName name="複合_器具_" localSheetId="5">#REF!</definedName>
    <definedName name="_______TS2" localSheetId="5">#REF!</definedName>
    <definedName name="______TS1" localSheetId="5">#REF!</definedName>
    <definedName name="木工事" localSheetId="5">#REF!</definedName>
    <definedName name="______HTS1" localSheetId="5">#REF!</definedName>
    <definedName name="う" localSheetId="5">#REF!</definedName>
    <definedName name="______TS2" localSheetId="5">#REF!</definedName>
    <definedName name="設計" localSheetId="5">#REF!</definedName>
    <definedName name="______HTS2" localSheetId="5">#REF!</definedName>
    <definedName name="_INP1" localSheetId="5">#REF!</definedName>
    <definedName name="_____TS1" localSheetId="5">#REF!</definedName>
    <definedName name="_INP2" localSheetId="5">#REF!</definedName>
    <definedName name="ハ社" localSheetId="5">#REF!</definedName>
    <definedName name="炊事棟幹線" localSheetId="5">#REF!</definedName>
    <definedName name="_____TS2" localSheetId="5">#REF!</definedName>
    <definedName name="炊事棟避雷針設備" localSheetId="5">#REF!</definedName>
    <definedName name="_HTS1" localSheetId="5">#REF!</definedName>
    <definedName name="___TS1" localSheetId="5">#REF!</definedName>
    <definedName name="_HTS2" localSheetId="5">#REF!</definedName>
    <definedName name="___TS2" localSheetId="5">#REF!</definedName>
    <definedName name="__TS1" localSheetId="5">#REF!</definedName>
    <definedName name="TGOKEI5" localSheetId="5">#REF!</definedName>
    <definedName name="避雷針設備" localSheetId="5">#REF!</definedName>
    <definedName name="__HTS1" localSheetId="5">#REF!</definedName>
    <definedName name="__TS2" localSheetId="5">#REF!</definedName>
    <definedName name="_xlnm.Print_Titles" localSheetId="5">土工事!$1:$2</definedName>
    <definedName name="__HTS2" localSheetId="5">#REF!</definedName>
    <definedName name="_INP11" localSheetId="5">#REF!</definedName>
    <definedName name="\l" localSheetId="5">#REF!</definedName>
    <definedName name="h" localSheetId="5">#REF!</definedName>
    <definedName name="PAGE29" localSheetId="5">#REF!</definedName>
    <definedName name="_INP22" localSheetId="5">#REF!</definedName>
    <definedName name="_INP3" localSheetId="5">#REF!</definedName>
    <definedName name="_INP33" localSheetId="5">#REF!</definedName>
    <definedName name="\A__" localSheetId="5">#REF!</definedName>
    <definedName name="HUKEOI" localSheetId="5">#REF!</definedName>
    <definedName name="\c" localSheetId="5">#REF!</definedName>
    <definedName name="g" localSheetId="5">#REF!</definedName>
    <definedName name="\d" localSheetId="5">#REF!</definedName>
    <definedName name="\g" localSheetId="5">#REF!</definedName>
    <definedName name="\h" localSheetId="5">#REF!</definedName>
    <definedName name="ｌ" localSheetId="5" hidden="1">#REF!</definedName>
    <definedName name="印刷" localSheetId="5">#REF!</definedName>
    <definedName name="\i" localSheetId="5">#REF!</definedName>
    <definedName name="\j" localSheetId="5">#REF!</definedName>
    <definedName name="HIGBR" localSheetId="5">#REF!</definedName>
    <definedName name="\k" localSheetId="5">#REF!</definedName>
    <definedName name="\m" localSheetId="5">#REF!</definedName>
    <definedName name="\n" localSheetId="5">#REF!</definedName>
    <definedName name="j" localSheetId="5">#REF!</definedName>
    <definedName name="\o" localSheetId="5">#REF!</definedName>
    <definedName name="k" localSheetId="5">#REF!</definedName>
    <definedName name="\p" localSheetId="5">#REF!</definedName>
    <definedName name="\q" localSheetId="5">#REF!</definedName>
    <definedName name="pami" localSheetId="5">#REF!</definedName>
    <definedName name="\r" localSheetId="5">#REF!</definedName>
    <definedName name="\s" localSheetId="5">#REF!</definedName>
    <definedName name="標準印刷" localSheetId="5">#REF!</definedName>
    <definedName name="\t" localSheetId="5">#REF!</definedName>
    <definedName name="\v" localSheetId="5">#REF!</definedName>
    <definedName name="\w" localSheetId="5">#REF!</definedName>
    <definedName name="\x" localSheetId="5">#REF!</definedName>
    <definedName name="れ" localSheetId="5">#REF!</definedName>
    <definedName name="炊事棟電話設備" localSheetId="5">#REF!</definedName>
    <definedName name="\y" localSheetId="5">#REF!</definedName>
    <definedName name="\z" localSheetId="5">#REF!</definedName>
    <definedName name="ｱｲ" localSheetId="5">#REF!</definedName>
    <definedName name="ａａ" localSheetId="5">#REF!</definedName>
    <definedName name="内訳全印刷" localSheetId="5">[7]!内訳全印刷</definedName>
    <definedName name="AAA" localSheetId="5">#REF!</definedName>
    <definedName name="HKYOTUKASETU" localSheetId="5">#REF!</definedName>
    <definedName name="AUTOEXEC" localSheetId="5">#REF!</definedName>
    <definedName name="自動車車庫棟幹線設備" localSheetId="5">#REF!</definedName>
    <definedName name="A社" localSheetId="5">#REF!</definedName>
    <definedName name="Ｂ社" localSheetId="5">#REF!</definedName>
    <definedName name="左官工事" localSheetId="5">#REF!</definedName>
    <definedName name="ＣＣ" localSheetId="5">#REF!</definedName>
    <definedName name="COUNT" localSheetId="5">#REF!</definedName>
    <definedName name="Ｃ社" localSheetId="5">#REF!</definedName>
    <definedName name="d" localSheetId="5">#REF!</definedName>
    <definedName name="GB" localSheetId="5">#REF!</definedName>
    <definedName name="GBS" localSheetId="5">#REF!</definedName>
    <definedName name="HA" localSheetId="5">#REF!</definedName>
    <definedName name="HGB" localSheetId="5">#REF!</definedName>
    <definedName name="HGBS" localSheetId="5">#REF!</definedName>
    <definedName name="HGOKEI" localSheetId="5">#REF!</definedName>
    <definedName name="HGOKEI1" localSheetId="5">#REF!</definedName>
    <definedName name="HGOKEI2" localSheetId="5">#REF!</definedName>
    <definedName name="KEISEN2" localSheetId="5">#REF!</definedName>
    <definedName name="HGOKEI3" localSheetId="5">#REF!</definedName>
    <definedName name="HGOKEI4" localSheetId="5">#REF!</definedName>
    <definedName name="HGOKEI5" localSheetId="5">#REF!</definedName>
    <definedName name="HIGB" localSheetId="5">#REF!</definedName>
    <definedName name="HIP" localSheetId="5">#REF!</definedName>
    <definedName name="枚数1" localSheetId="5">#REF!</definedName>
    <definedName name="hk" localSheetId="5">#REF!</definedName>
    <definedName name="か" localSheetId="5">#REF!</definedName>
    <definedName name="HKAR" localSheetId="5">#REF!</definedName>
    <definedName name="HKEI" localSheetId="5">#REF!</definedName>
    <definedName name="HKK" localSheetId="5">#REF!</definedName>
    <definedName name="ＭＭ" localSheetId="5">#REF!</definedName>
    <definedName name="HKOJIKAKAKU" localSheetId="5">#REF!</definedName>
    <definedName name="HKOJIKEI" localSheetId="5">#REF!</definedName>
    <definedName name="え" localSheetId="5">#REF!</definedName>
    <definedName name="HKYOTUHI" localSheetId="5">#REF!</definedName>
    <definedName name="HOSEI" localSheetId="5">#REF!</definedName>
    <definedName name="HOU" localSheetId="5">#REF!</definedName>
    <definedName name="SYUMOKU1" localSheetId="5">#REF!</definedName>
    <definedName name="HSGB" localSheetId="5">#REF!</definedName>
    <definedName name="HUKE" localSheetId="5">#REF!</definedName>
    <definedName name="HX" localSheetId="5">#REF!</definedName>
    <definedName name="HY" localSheetId="5">#REF!</definedName>
    <definedName name="HZEI" localSheetId="5">#REF!</definedName>
    <definedName name="自動車車庫棟避雷針設備" localSheetId="5">#REF!</definedName>
    <definedName name="東高" localSheetId="5">#REF!</definedName>
    <definedName name="IGB" localSheetId="5">#REF!</definedName>
    <definedName name="IGBR" localSheetId="5">#REF!</definedName>
    <definedName name="INP0" localSheetId="5">#REF!</definedName>
    <definedName name="コンク" localSheetId="5">#REF!</definedName>
    <definedName name="し" localSheetId="5">#REF!</definedName>
    <definedName name="IP" localSheetId="5">#REF!</definedName>
    <definedName name="jk" localSheetId="5">#REF!</definedName>
    <definedName name="撤去工事" localSheetId="5">#REF!</definedName>
    <definedName name="内訳書" localSheetId="5">#REF!</definedName>
    <definedName name="KAR" localSheetId="5">#REF!</definedName>
    <definedName name="KBFR" localSheetId="5">#REF!</definedName>
    <definedName name="KEI" localSheetId="5">#REF!</definedName>
    <definedName name="KK" localSheetId="5">#REF!</definedName>
    <definedName name="MENU" localSheetId="5">#REF!</definedName>
    <definedName name="MENU110" localSheetId="5">#REF!</definedName>
    <definedName name="MENU112" localSheetId="5">#REF!</definedName>
    <definedName name="MENU120" localSheetId="5">#REF!</definedName>
    <definedName name="NIZI" localSheetId="5">#REF!</definedName>
    <definedName name="ＮＮ" localSheetId="5">#REF!</definedName>
    <definedName name="OU" localSheetId="5">#REF!</definedName>
    <definedName name="PAGE01" localSheetId="5">#REF!</definedName>
    <definedName name="内訳頁印刷" localSheetId="5">[7]!内訳頁印刷</definedName>
    <definedName name="PRINT" localSheetId="5">#REF!</definedName>
    <definedName name="_xlnm.Print_Area" localSheetId="5">土工事!$A$1:$H$32</definedName>
    <definedName name="PRINT_AREA_MI" localSheetId="5">#REF!</definedName>
    <definedName name="倉庫棟自火報設備" localSheetId="5">#REF!</definedName>
    <definedName name="PRINT1" localSheetId="5">#REF!</definedName>
    <definedName name="金抜印刷" localSheetId="5">[7]!金抜印刷</definedName>
    <definedName name="PRINT2" localSheetId="5">#REF!</definedName>
    <definedName name="PRINT3" localSheetId="5">#REF!</definedName>
    <definedName name="PRINT4" localSheetId="5">#REF!</definedName>
    <definedName name="SGB" localSheetId="5">#REF!</definedName>
    <definedName name="SYUMOKU2" localSheetId="5">#REF!</definedName>
    <definedName name="SYUMOKU3" localSheetId="5">#REF!</definedName>
    <definedName name="えええ" localSheetId="5">#REF!</definedName>
    <definedName name="部分印刷" localSheetId="5">#REF!</definedName>
    <definedName name="文字ﾋﾟｯﾁ" localSheetId="5">#REF!</definedName>
    <definedName name="SYUMOKU4" localSheetId="5">#REF!</definedName>
    <definedName name="単抜印刷" localSheetId="5">#REF!</definedName>
    <definedName name="SYUMOKU5" localSheetId="5">#REF!</definedName>
    <definedName name="TGOKEI" localSheetId="5">#REF!</definedName>
    <definedName name="TGOKEI1" localSheetId="5">#REF!</definedName>
    <definedName name="総括枚数" localSheetId="5">#REF!</definedName>
    <definedName name="TGOKEI2" localSheetId="5">#REF!</definedName>
    <definedName name="TUKEOI" localSheetId="5">#REF!</definedName>
    <definedName name="TGOKEI3" localSheetId="5">#REF!</definedName>
    <definedName name="TGOKEI4" localSheetId="5">#REF!</definedName>
    <definedName name="TKOJIKAKAKU" localSheetId="5">#REF!</definedName>
    <definedName name="TKOJIKEI" localSheetId="5">#REF!</definedName>
    <definedName name="TKYOTUHI" localSheetId="5">#REF!</definedName>
    <definedName name="ド" localSheetId="5">#REF!</definedName>
    <definedName name="TKYOTUKASETU" localSheetId="5">#REF!</definedName>
    <definedName name="ｔｔｔ" localSheetId="5">#REF!</definedName>
    <definedName name="TZEI" localSheetId="5">#REF!</definedName>
    <definedName name="UKE" localSheetId="5">#REF!</definedName>
    <definedName name="倉庫棟" localSheetId="5">#REF!</definedName>
    <definedName name="X" localSheetId="5">#REF!</definedName>
    <definedName name="Y_N" localSheetId="5">#REF!</definedName>
    <definedName name="ああ" localSheetId="5">#REF!</definedName>
    <definedName name="ああああ" localSheetId="5">#REF!</definedName>
    <definedName name="あああああ" localSheetId="5">#REF!</definedName>
    <definedName name="い" localSheetId="5">#REF!</definedName>
    <definedName name="いいいい" localSheetId="5">#REF!</definedName>
    <definedName name="イ社" localSheetId="5">#REF!</definedName>
    <definedName name="ううう" localSheetId="5">#REF!</definedName>
    <definedName name="代価３" localSheetId="5">#REF!</definedName>
    <definedName name="かがみ" localSheetId="5">#REF!</definedName>
    <definedName name="管容量" localSheetId="5">#REF!</definedName>
    <definedName name="き" localSheetId="5">#REF!</definedName>
    <definedName name="電気工事" localSheetId="5">#REF!</definedName>
    <definedName name="く" localSheetId="5">#REF!</definedName>
    <definedName name="コマンド" localSheetId="5">#REF!</definedName>
    <definedName name="コンクリート・型枠・鉄筋工事" localSheetId="5">#REF!</definedName>
    <definedName name="さ" localSheetId="5">#REF!</definedName>
    <definedName name="サイズＡ" localSheetId="5">#REF!</definedName>
    <definedName name="サイズＡ１" localSheetId="5">#REF!</definedName>
    <definedName name="す" localSheetId="5">#REF!</definedName>
    <definedName name="だいか" localSheetId="5">#REF!</definedName>
    <definedName name="命令" localSheetId="5">#REF!</definedName>
    <definedName name="タイトルベース" localSheetId="5">#REF!</definedName>
    <definedName name="ロードトレイン駐車場幹線設備" localSheetId="5">#REF!</definedName>
    <definedName name="たたた" localSheetId="5">#REF!</definedName>
    <definedName name="っＨ" localSheetId="5">#REF!</definedName>
    <definedName name="っっＨ" localSheetId="5">#REF!</definedName>
    <definedName name="ハ" localSheetId="5">#REF!</definedName>
    <definedName name="ぱ" localSheetId="5">#REF!</definedName>
    <definedName name="ぱ2" localSheetId="5">#REF!</definedName>
    <definedName name="ミ" localSheetId="5">#REF!</definedName>
    <definedName name="メニュウ" localSheetId="5">#REF!</definedName>
    <definedName name="レ" localSheetId="5">#REF!</definedName>
    <definedName name="ロードトレイン駐車場" localSheetId="5">#REF!</definedName>
    <definedName name="ロードトレイン駐車場避雷針設備" localSheetId="5">#REF!</definedName>
    <definedName name="ロ社" localSheetId="5">#REF!</definedName>
    <definedName name="印刷1" localSheetId="5">#REF!</definedName>
    <definedName name="印刷2" localSheetId="5">#REF!</definedName>
    <definedName name="代価表3" localSheetId="5" hidden="1">#REF!</definedName>
    <definedName name="印刷部数" localSheetId="5">#REF!</definedName>
    <definedName name="乙タイトル" localSheetId="5">#REF!</definedName>
    <definedName name="各項目" localSheetId="5">#REF!</definedName>
    <definedName name="基礎" localSheetId="5">#REF!</definedName>
    <definedName name="深さ判定" localSheetId="5">#REF!</definedName>
    <definedName name="金属工事" localSheetId="5">#REF!</definedName>
    <definedName name="入力" localSheetId="5">#REF!</definedName>
    <definedName name="見積比較最新" localSheetId="5">#REF!</definedName>
    <definedName name="呼出" localSheetId="5">#REF!</definedName>
    <definedName name="工事枚数" localSheetId="5">#REF!</definedName>
    <definedName name="硝子工事" localSheetId="5">#REF!</definedName>
    <definedName name="根拠全印刷" localSheetId="5">[7]!根拠全印刷</definedName>
    <definedName name="根拠頁印刷" localSheetId="5">[7]!根拠頁印刷</definedName>
    <definedName name="作業員詰所" localSheetId="5">#REF!</definedName>
    <definedName name="作業員詰所幹線動力設備" localSheetId="5">#REF!</definedName>
    <definedName name="作業員詰所自火報設備" localSheetId="5">#REF!</definedName>
    <definedName name="作業員詰所電話設備" localSheetId="5">#REF!</definedName>
    <definedName name="作業員詰所避雷針設備" localSheetId="5">#REF!</definedName>
    <definedName name="作業員詰所放送設備" localSheetId="5">#REF!</definedName>
    <definedName name="雑工事" localSheetId="5">#REF!</definedName>
    <definedName name="自火報・店Ｐ２" localSheetId="5">#REF!</definedName>
    <definedName name="代価2" localSheetId="5">#REF!</definedName>
    <definedName name="自動車車庫棟" localSheetId="5">#REF!</definedName>
    <definedName name="自動車車庫棟電灯設備" localSheetId="5">#REF!</definedName>
    <definedName name="終了" localSheetId="5">#REF!</definedName>
    <definedName name="部数2" localSheetId="5">#REF!</definedName>
    <definedName name="縮小印刷" localSheetId="5">#REF!</definedName>
    <definedName name="小山" localSheetId="5">#REF!</definedName>
    <definedName name="新規" localSheetId="5">#REF!</definedName>
    <definedName name="深さ区分" localSheetId="5">#REF!</definedName>
    <definedName name="炊事棟" localSheetId="5">#REF!</definedName>
    <definedName name="炊事棟弱電設備" localSheetId="5">#REF!</definedName>
    <definedName name="炊事棟電灯設備" localSheetId="5">#REF!</definedName>
    <definedName name="設計書" localSheetId="5">#REF!</definedName>
    <definedName name="設定" localSheetId="5">#REF!</definedName>
    <definedName name="全部印刷" localSheetId="5">#REF!</definedName>
    <definedName name="倉庫棟幹線設備" localSheetId="5">#REF!</definedName>
    <definedName name="倉庫棟電灯設備" localSheetId="5">#REF!</definedName>
    <definedName name="倉庫棟避雷針設備" localSheetId="5">#REF!</definedName>
    <definedName name="代価5" localSheetId="5">#REF!</definedName>
    <definedName name="代価表１" localSheetId="5">#REF!</definedName>
    <definedName name="単抜作成" localSheetId="5">#REF!</definedName>
    <definedName name="端子盤Ｐ２" localSheetId="5">#REF!</definedName>
    <definedName name="直径" localSheetId="5">#REF!</definedName>
    <definedName name="直接仮設工事" localSheetId="5">#REF!</definedName>
    <definedName name="塗装工事" localSheetId="5">#REF!</definedName>
    <definedName name="土工事" localSheetId="5">#REF!</definedName>
    <definedName name="動力制御盤Ｐ２" localSheetId="5">#REF!</definedName>
    <definedName name="内外装工事" localSheetId="5">#REF!</definedName>
    <definedName name="内訳書１" localSheetId="5">#REF!</definedName>
    <definedName name="表紙枚数" localSheetId="5">#REF!</definedName>
    <definedName name="幅計算" localSheetId="5">#REF!</definedName>
    <definedName name="複合_配管_" localSheetId="5">#REF!</definedName>
    <definedName name="複単" localSheetId="5">#REF!</definedName>
    <definedName name="平均深さ" localSheetId="5">#REF!</definedName>
    <definedName name="保存" localSheetId="5">#REF!</definedName>
    <definedName name="防水工事" localSheetId="5">#REF!</definedName>
    <definedName name="木製建具工事" localSheetId="5">#REF!</definedName>
    <definedName name="_" localSheetId="6">#REF!</definedName>
    <definedName name="_________HTS1" localSheetId="6">#REF!</definedName>
    <definedName name="pa" localSheetId="6">#REF!</definedName>
    <definedName name="___________TS1" localSheetId="6">#REF!</definedName>
    <definedName name="Y" localSheetId="6">#REF!</definedName>
    <definedName name="_TS1" localSheetId="6">#REF!</definedName>
    <definedName name="___________HTS1" localSheetId="6">#REF!</definedName>
    <definedName name="_________HTS2" localSheetId="6">#REF!</definedName>
    <definedName name="___________TS2" localSheetId="6">#REF!</definedName>
    <definedName name="基準単価" localSheetId="6">#REF!</definedName>
    <definedName name="_TS2" localSheetId="6">#REF!</definedName>
    <definedName name="___________HTS2" localSheetId="6">#REF!</definedName>
    <definedName name="\b" localSheetId="6">#REF!</definedName>
    <definedName name="__________TS1" localSheetId="6">#REF!</definedName>
    <definedName name="ｓｒｔｊｓれｊｔ" localSheetId="6">#REF!</definedName>
    <definedName name="__________HTS1" localSheetId="6">#REF!</definedName>
    <definedName name="\a" localSheetId="6">#REF!</definedName>
    <definedName name="__________TS2" localSheetId="6">#REF!</definedName>
    <definedName name="__________HTS2" localSheetId="6">#REF!</definedName>
    <definedName name="\u" localSheetId="6">#REF!</definedName>
    <definedName name="___HTS1" localSheetId="6">#REF!</definedName>
    <definedName name="_________TS1" localSheetId="6">#REF!</definedName>
    <definedName name="___HTS2" localSheetId="6">#REF!</definedName>
    <definedName name="_________TS2" localSheetId="6">#REF!</definedName>
    <definedName name="作業員詰所電灯設備" localSheetId="6">#REF!</definedName>
    <definedName name="\e" localSheetId="6">#REF!</definedName>
    <definedName name="_______HTS1" localSheetId="6">#REF!</definedName>
    <definedName name="a" localSheetId="6">#REF!</definedName>
    <definedName name="\f" localSheetId="6">#REF!</definedName>
    <definedName name="_______HTS2" localSheetId="6">#REF!</definedName>
    <definedName name="金属製建具工事" localSheetId="6">#REF!</definedName>
    <definedName name="_____HTS1" localSheetId="6">#REF!</definedName>
    <definedName name="_______TS1" localSheetId="6">#REF!</definedName>
    <definedName name="ロードトレイン駐車場電灯設備" localSheetId="6">#REF!</definedName>
    <definedName name="_____HTS2" localSheetId="6">#REF!</definedName>
    <definedName name="複合_器具_" localSheetId="6">#REF!</definedName>
    <definedName name="_______TS2" localSheetId="6">#REF!</definedName>
    <definedName name="______TS1" localSheetId="6">#REF!</definedName>
    <definedName name="木工事" localSheetId="6">#REF!</definedName>
    <definedName name="______HTS1" localSheetId="6">#REF!</definedName>
    <definedName name="う" localSheetId="6">#REF!</definedName>
    <definedName name="______TS2" localSheetId="6">#REF!</definedName>
    <definedName name="設計" localSheetId="6">#REF!</definedName>
    <definedName name="______HTS2" localSheetId="6">#REF!</definedName>
    <definedName name="_INP1" localSheetId="6">#REF!</definedName>
    <definedName name="_____TS1" localSheetId="6">#REF!</definedName>
    <definedName name="_INP2" localSheetId="6">#REF!</definedName>
    <definedName name="ハ社" localSheetId="6">#REF!</definedName>
    <definedName name="炊事棟幹線" localSheetId="6">#REF!</definedName>
    <definedName name="_____TS2" localSheetId="6">#REF!</definedName>
    <definedName name="炊事棟避雷針設備" localSheetId="6">#REF!</definedName>
    <definedName name="_HTS1" localSheetId="6">#REF!</definedName>
    <definedName name="___TS1" localSheetId="6">#REF!</definedName>
    <definedName name="_HTS2" localSheetId="6">#REF!</definedName>
    <definedName name="___TS2" localSheetId="6">#REF!</definedName>
    <definedName name="__TS1" localSheetId="6">#REF!</definedName>
    <definedName name="TGOKEI5" localSheetId="6">#REF!</definedName>
    <definedName name="避雷針設備" localSheetId="6">#REF!</definedName>
    <definedName name="__HTS1" localSheetId="6">#REF!</definedName>
    <definedName name="__TS2" localSheetId="6">#REF!</definedName>
    <definedName name="_xlnm.Print_Titles" localSheetId="6">地業工事!$1:$2</definedName>
    <definedName name="__HTS2" localSheetId="6">#REF!</definedName>
    <definedName name="_INP11" localSheetId="6">#REF!</definedName>
    <definedName name="\l" localSheetId="6">#REF!</definedName>
    <definedName name="h" localSheetId="6">#REF!</definedName>
    <definedName name="PAGE29" localSheetId="6">#REF!</definedName>
    <definedName name="_INP22" localSheetId="6">#REF!</definedName>
    <definedName name="_INP3" localSheetId="6">#REF!</definedName>
    <definedName name="_INP33" localSheetId="6">#REF!</definedName>
    <definedName name="\A__" localSheetId="6">#REF!</definedName>
    <definedName name="HUKEOI" localSheetId="6">#REF!</definedName>
    <definedName name="\c" localSheetId="6">#REF!</definedName>
    <definedName name="g" localSheetId="6">#REF!</definedName>
    <definedName name="\d" localSheetId="6">#REF!</definedName>
    <definedName name="\g" localSheetId="6">#REF!</definedName>
    <definedName name="\h" localSheetId="6">#REF!</definedName>
    <definedName name="ｌ" localSheetId="6" hidden="1">#REF!</definedName>
    <definedName name="印刷" localSheetId="6">#REF!</definedName>
    <definedName name="\i" localSheetId="6">#REF!</definedName>
    <definedName name="\j" localSheetId="6">#REF!</definedName>
    <definedName name="HIGBR" localSheetId="6">#REF!</definedName>
    <definedName name="\k" localSheetId="6">#REF!</definedName>
    <definedName name="\m" localSheetId="6">#REF!</definedName>
    <definedName name="\n" localSheetId="6">#REF!</definedName>
    <definedName name="j" localSheetId="6">#REF!</definedName>
    <definedName name="\o" localSheetId="6">#REF!</definedName>
    <definedName name="k" localSheetId="6">#REF!</definedName>
    <definedName name="\p" localSheetId="6">#REF!</definedName>
    <definedName name="\q" localSheetId="6">#REF!</definedName>
    <definedName name="pami" localSheetId="6">#REF!</definedName>
    <definedName name="\r" localSheetId="6">#REF!</definedName>
    <definedName name="\s" localSheetId="6">#REF!</definedName>
    <definedName name="標準印刷" localSheetId="6">#REF!</definedName>
    <definedName name="\t" localSheetId="6">#REF!</definedName>
    <definedName name="\v" localSheetId="6">#REF!</definedName>
    <definedName name="\w" localSheetId="6">#REF!</definedName>
    <definedName name="\x" localSheetId="6">#REF!</definedName>
    <definedName name="れ" localSheetId="6">#REF!</definedName>
    <definedName name="炊事棟電話設備" localSheetId="6">#REF!</definedName>
    <definedName name="\y" localSheetId="6">#REF!</definedName>
    <definedName name="\z" localSheetId="6">#REF!</definedName>
    <definedName name="ｱｲ" localSheetId="6">#REF!</definedName>
    <definedName name="ａａ" localSheetId="6">#REF!</definedName>
    <definedName name="内訳全印刷" localSheetId="6">[7]!内訳全印刷</definedName>
    <definedName name="AAA" localSheetId="6">#REF!</definedName>
    <definedName name="HKYOTUKASETU" localSheetId="6">#REF!</definedName>
    <definedName name="AUTOEXEC" localSheetId="6">#REF!</definedName>
    <definedName name="自動車車庫棟幹線設備" localSheetId="6">#REF!</definedName>
    <definedName name="A社" localSheetId="6">#REF!</definedName>
    <definedName name="Ｂ社" localSheetId="6">#REF!</definedName>
    <definedName name="左官工事" localSheetId="6">#REF!</definedName>
    <definedName name="ＣＣ" localSheetId="6">#REF!</definedName>
    <definedName name="COUNT" localSheetId="6">#REF!</definedName>
    <definedName name="Ｃ社" localSheetId="6">#REF!</definedName>
    <definedName name="d" localSheetId="6">#REF!</definedName>
    <definedName name="GB" localSheetId="6">#REF!</definedName>
    <definedName name="GBS" localSheetId="6">#REF!</definedName>
    <definedName name="HA" localSheetId="6">#REF!</definedName>
    <definedName name="HGB" localSheetId="6">#REF!</definedName>
    <definedName name="HGBS" localSheetId="6">#REF!</definedName>
    <definedName name="HGOKEI" localSheetId="6">#REF!</definedName>
    <definedName name="HGOKEI1" localSheetId="6">#REF!</definedName>
    <definedName name="HGOKEI2" localSheetId="6">#REF!</definedName>
    <definedName name="KEISEN2" localSheetId="6">#REF!</definedName>
    <definedName name="HGOKEI3" localSheetId="6">#REF!</definedName>
    <definedName name="HGOKEI4" localSheetId="6">#REF!</definedName>
    <definedName name="HGOKEI5" localSheetId="6">#REF!</definedName>
    <definedName name="HIGB" localSheetId="6">#REF!</definedName>
    <definedName name="HIP" localSheetId="6">#REF!</definedName>
    <definedName name="枚数1" localSheetId="6">#REF!</definedName>
    <definedName name="hk" localSheetId="6">#REF!</definedName>
    <definedName name="か" localSheetId="6">#REF!</definedName>
    <definedName name="HKAR" localSheetId="6">#REF!</definedName>
    <definedName name="HKEI" localSheetId="6">#REF!</definedName>
    <definedName name="HKK" localSheetId="6">#REF!</definedName>
    <definedName name="ＭＭ" localSheetId="6">#REF!</definedName>
    <definedName name="HKOJIKAKAKU" localSheetId="6">#REF!</definedName>
    <definedName name="HKOJIKEI" localSheetId="6">#REF!</definedName>
    <definedName name="え" localSheetId="6">#REF!</definedName>
    <definedName name="HKYOTUHI" localSheetId="6">#REF!</definedName>
    <definedName name="HOSEI" localSheetId="6">#REF!</definedName>
    <definedName name="HOU" localSheetId="6">#REF!</definedName>
    <definedName name="SYUMOKU1" localSheetId="6">#REF!</definedName>
    <definedName name="HSGB" localSheetId="6">#REF!</definedName>
    <definedName name="HUKE" localSheetId="6">#REF!</definedName>
    <definedName name="HX" localSheetId="6">#REF!</definedName>
    <definedName name="HY" localSheetId="6">#REF!</definedName>
    <definedName name="HZEI" localSheetId="6">#REF!</definedName>
    <definedName name="自動車車庫棟避雷針設備" localSheetId="6">#REF!</definedName>
    <definedName name="東高" localSheetId="6">#REF!</definedName>
    <definedName name="IGB" localSheetId="6">#REF!</definedName>
    <definedName name="IGBR" localSheetId="6">#REF!</definedName>
    <definedName name="INP0" localSheetId="6">#REF!</definedName>
    <definedName name="コンク" localSheetId="6">#REF!</definedName>
    <definedName name="し" localSheetId="6">#REF!</definedName>
    <definedName name="IP" localSheetId="6">#REF!</definedName>
    <definedName name="jk" localSheetId="6">#REF!</definedName>
    <definedName name="撤去工事" localSheetId="6">#REF!</definedName>
    <definedName name="内訳書" localSheetId="6">#REF!</definedName>
    <definedName name="KAR" localSheetId="6">#REF!</definedName>
    <definedName name="KBFR" localSheetId="6">#REF!</definedName>
    <definedName name="KEI" localSheetId="6">#REF!</definedName>
    <definedName name="KK" localSheetId="6">#REF!</definedName>
    <definedName name="MENU" localSheetId="6">#REF!</definedName>
    <definedName name="MENU110" localSheetId="6">#REF!</definedName>
    <definedName name="MENU112" localSheetId="6">#REF!</definedName>
    <definedName name="MENU120" localSheetId="6">#REF!</definedName>
    <definedName name="NIZI" localSheetId="6">#REF!</definedName>
    <definedName name="ＮＮ" localSheetId="6">#REF!</definedName>
    <definedName name="OU" localSheetId="6">#REF!</definedName>
    <definedName name="PAGE01" localSheetId="6">#REF!</definedName>
    <definedName name="内訳頁印刷" localSheetId="6">[7]!内訳頁印刷</definedName>
    <definedName name="PRINT" localSheetId="6">#REF!</definedName>
    <definedName name="_xlnm.Print_Area" localSheetId="6">地業工事!$A$1:$H$32</definedName>
    <definedName name="PRINT_AREA_MI" localSheetId="6">#REF!</definedName>
    <definedName name="倉庫棟自火報設備" localSheetId="6">#REF!</definedName>
    <definedName name="PRINT1" localSheetId="6">#REF!</definedName>
    <definedName name="金抜印刷" localSheetId="6">[7]!金抜印刷</definedName>
    <definedName name="PRINT2" localSheetId="6">#REF!</definedName>
    <definedName name="PRINT3" localSheetId="6">#REF!</definedName>
    <definedName name="PRINT4" localSheetId="6">#REF!</definedName>
    <definedName name="SGB" localSheetId="6">#REF!</definedName>
    <definedName name="SYUMOKU2" localSheetId="6">#REF!</definedName>
    <definedName name="SYUMOKU3" localSheetId="6">#REF!</definedName>
    <definedName name="えええ" localSheetId="6">#REF!</definedName>
    <definedName name="部分印刷" localSheetId="6">#REF!</definedName>
    <definedName name="文字ﾋﾟｯﾁ" localSheetId="6">#REF!</definedName>
    <definedName name="SYUMOKU4" localSheetId="6">#REF!</definedName>
    <definedName name="単抜印刷" localSheetId="6">#REF!</definedName>
    <definedName name="SYUMOKU5" localSheetId="6">#REF!</definedName>
    <definedName name="TGOKEI" localSheetId="6">#REF!</definedName>
    <definedName name="TGOKEI1" localSheetId="6">#REF!</definedName>
    <definedName name="総括枚数" localSheetId="6">#REF!</definedName>
    <definedName name="TGOKEI2" localSheetId="6">#REF!</definedName>
    <definedName name="TUKEOI" localSheetId="6">#REF!</definedName>
    <definedName name="TGOKEI3" localSheetId="6">#REF!</definedName>
    <definedName name="TGOKEI4" localSheetId="6">#REF!</definedName>
    <definedName name="TKOJIKAKAKU" localSheetId="6">#REF!</definedName>
    <definedName name="TKOJIKEI" localSheetId="6">#REF!</definedName>
    <definedName name="TKYOTUHI" localSheetId="6">#REF!</definedName>
    <definedName name="ド" localSheetId="6">#REF!</definedName>
    <definedName name="TKYOTUKASETU" localSheetId="6">#REF!</definedName>
    <definedName name="ｔｔｔ" localSheetId="6">#REF!</definedName>
    <definedName name="TZEI" localSheetId="6">#REF!</definedName>
    <definedName name="UKE" localSheetId="6">#REF!</definedName>
    <definedName name="倉庫棟" localSheetId="6">#REF!</definedName>
    <definedName name="X" localSheetId="6">#REF!</definedName>
    <definedName name="Y_N" localSheetId="6">#REF!</definedName>
    <definedName name="ああ" localSheetId="6">#REF!</definedName>
    <definedName name="ああああ" localSheetId="6">#REF!</definedName>
    <definedName name="あああああ" localSheetId="6">#REF!</definedName>
    <definedName name="い" localSheetId="6">#REF!</definedName>
    <definedName name="いいいい" localSheetId="6">#REF!</definedName>
    <definedName name="イ社" localSheetId="6">#REF!</definedName>
    <definedName name="ううう" localSheetId="6">#REF!</definedName>
    <definedName name="代価３" localSheetId="6">#REF!</definedName>
    <definedName name="かがみ" localSheetId="6">#REF!</definedName>
    <definedName name="管容量" localSheetId="6">#REF!</definedName>
    <definedName name="き" localSheetId="6">#REF!</definedName>
    <definedName name="電気工事" localSheetId="6">#REF!</definedName>
    <definedName name="く" localSheetId="6">#REF!</definedName>
    <definedName name="コマンド" localSheetId="6">#REF!</definedName>
    <definedName name="コンクリート・型枠・鉄筋工事" localSheetId="6">#REF!</definedName>
    <definedName name="さ" localSheetId="6">#REF!</definedName>
    <definedName name="サイズＡ" localSheetId="6">#REF!</definedName>
    <definedName name="サイズＡ１" localSheetId="6">#REF!</definedName>
    <definedName name="す" localSheetId="6">#REF!</definedName>
    <definedName name="だいか" localSheetId="6">#REF!</definedName>
    <definedName name="命令" localSheetId="6">#REF!</definedName>
    <definedName name="タイトルベース" localSheetId="6">#REF!</definedName>
    <definedName name="ロードトレイン駐車場幹線設備" localSheetId="6">#REF!</definedName>
    <definedName name="たたた" localSheetId="6">#REF!</definedName>
    <definedName name="っＨ" localSheetId="6">#REF!</definedName>
    <definedName name="っっＨ" localSheetId="6">#REF!</definedName>
    <definedName name="ハ" localSheetId="6">#REF!</definedName>
    <definedName name="ぱ" localSheetId="6">#REF!</definedName>
    <definedName name="ぱ2" localSheetId="6">#REF!</definedName>
    <definedName name="ミ" localSheetId="6">#REF!</definedName>
    <definedName name="メニュウ" localSheetId="6">#REF!</definedName>
    <definedName name="レ" localSheetId="6">#REF!</definedName>
    <definedName name="ロードトレイン駐車場" localSheetId="6">#REF!</definedName>
    <definedName name="ロードトレイン駐車場避雷針設備" localSheetId="6">#REF!</definedName>
    <definedName name="ロ社" localSheetId="6">#REF!</definedName>
    <definedName name="印刷1" localSheetId="6">#REF!</definedName>
    <definedName name="印刷2" localSheetId="6">#REF!</definedName>
    <definedName name="代価表3" localSheetId="6" hidden="1">#REF!</definedName>
    <definedName name="印刷部数" localSheetId="6">#REF!</definedName>
    <definedName name="乙タイトル" localSheetId="6">#REF!</definedName>
    <definedName name="各項目" localSheetId="6">#REF!</definedName>
    <definedName name="基礎" localSheetId="6">#REF!</definedName>
    <definedName name="深さ判定" localSheetId="6">#REF!</definedName>
    <definedName name="金属工事" localSheetId="6">#REF!</definedName>
    <definedName name="入力" localSheetId="6">#REF!</definedName>
    <definedName name="見積比較最新" localSheetId="6">#REF!</definedName>
    <definedName name="呼出" localSheetId="6">#REF!</definedName>
    <definedName name="工事枚数" localSheetId="6">#REF!</definedName>
    <definedName name="硝子工事" localSheetId="6">#REF!</definedName>
    <definedName name="根拠全印刷" localSheetId="6">[7]!根拠全印刷</definedName>
    <definedName name="根拠頁印刷" localSheetId="6">[7]!根拠頁印刷</definedName>
    <definedName name="作業員詰所" localSheetId="6">#REF!</definedName>
    <definedName name="作業員詰所幹線動力設備" localSheetId="6">#REF!</definedName>
    <definedName name="作業員詰所自火報設備" localSheetId="6">#REF!</definedName>
    <definedName name="作業員詰所電話設備" localSheetId="6">#REF!</definedName>
    <definedName name="作業員詰所避雷針設備" localSheetId="6">#REF!</definedName>
    <definedName name="作業員詰所放送設備" localSheetId="6">#REF!</definedName>
    <definedName name="雑工事" localSheetId="6">#REF!</definedName>
    <definedName name="自火報・店Ｐ２" localSheetId="6">#REF!</definedName>
    <definedName name="代価2" localSheetId="6">#REF!</definedName>
    <definedName name="自動車車庫棟" localSheetId="6">#REF!</definedName>
    <definedName name="自動車車庫棟電灯設備" localSheetId="6">#REF!</definedName>
    <definedName name="終了" localSheetId="6">#REF!</definedName>
    <definedName name="部数2" localSheetId="6">#REF!</definedName>
    <definedName name="縮小印刷" localSheetId="6">#REF!</definedName>
    <definedName name="小山" localSheetId="6">#REF!</definedName>
    <definedName name="新規" localSheetId="6">#REF!</definedName>
    <definedName name="深さ区分" localSheetId="6">#REF!</definedName>
    <definedName name="炊事棟" localSheetId="6">#REF!</definedName>
    <definedName name="炊事棟弱電設備" localSheetId="6">#REF!</definedName>
    <definedName name="炊事棟電灯設備" localSheetId="6">#REF!</definedName>
    <definedName name="設計書" localSheetId="6">#REF!</definedName>
    <definedName name="設定" localSheetId="6">#REF!</definedName>
    <definedName name="全部印刷" localSheetId="6">#REF!</definedName>
    <definedName name="倉庫棟幹線設備" localSheetId="6">#REF!</definedName>
    <definedName name="倉庫棟電灯設備" localSheetId="6">#REF!</definedName>
    <definedName name="倉庫棟避雷針設備" localSheetId="6">#REF!</definedName>
    <definedName name="代価5" localSheetId="6">#REF!</definedName>
    <definedName name="代価表１" localSheetId="6">#REF!</definedName>
    <definedName name="単抜作成" localSheetId="6">#REF!</definedName>
    <definedName name="端子盤Ｐ２" localSheetId="6">#REF!</definedName>
    <definedName name="直径" localSheetId="6">#REF!</definedName>
    <definedName name="直接仮設工事" localSheetId="6">#REF!</definedName>
    <definedName name="塗装工事" localSheetId="6">#REF!</definedName>
    <definedName name="土工事" localSheetId="6">#REF!</definedName>
    <definedName name="動力制御盤Ｐ２" localSheetId="6">#REF!</definedName>
    <definedName name="内外装工事" localSheetId="6">#REF!</definedName>
    <definedName name="内訳書１" localSheetId="6">#REF!</definedName>
    <definedName name="表紙枚数" localSheetId="6">#REF!</definedName>
    <definedName name="幅計算" localSheetId="6">#REF!</definedName>
    <definedName name="複合_配管_" localSheetId="6">#REF!</definedName>
    <definedName name="複単" localSheetId="6">#REF!</definedName>
    <definedName name="平均深さ" localSheetId="6">#REF!</definedName>
    <definedName name="保存" localSheetId="6">#REF!</definedName>
    <definedName name="防水工事" localSheetId="6">#REF!</definedName>
    <definedName name="木製建具工事" localSheetId="6">#REF!</definedName>
    <definedName name="_" localSheetId="7">#REF!</definedName>
    <definedName name="_________HTS1" localSheetId="7">#REF!</definedName>
    <definedName name="pa" localSheetId="7">#REF!</definedName>
    <definedName name="___________TS1" localSheetId="7">#REF!</definedName>
    <definedName name="Y" localSheetId="7">#REF!</definedName>
    <definedName name="_TS1" localSheetId="7">#REF!</definedName>
    <definedName name="___________HTS1" localSheetId="7">#REF!</definedName>
    <definedName name="_________HTS2" localSheetId="7">#REF!</definedName>
    <definedName name="___________TS2" localSheetId="7">#REF!</definedName>
    <definedName name="基準単価" localSheetId="7">#REF!</definedName>
    <definedName name="_TS2" localSheetId="7">#REF!</definedName>
    <definedName name="___________HTS2" localSheetId="7">#REF!</definedName>
    <definedName name="\b" localSheetId="7">#REF!</definedName>
    <definedName name="__________TS1" localSheetId="7">#REF!</definedName>
    <definedName name="ｓｒｔｊｓれｊｔ" localSheetId="7">#REF!</definedName>
    <definedName name="__________HTS1" localSheetId="7">#REF!</definedName>
    <definedName name="\a" localSheetId="7">#REF!</definedName>
    <definedName name="__________TS2" localSheetId="7">#REF!</definedName>
    <definedName name="__________HTS2" localSheetId="7">#REF!</definedName>
    <definedName name="\u" localSheetId="7">#REF!</definedName>
    <definedName name="___HTS1" localSheetId="7">#REF!</definedName>
    <definedName name="_________TS1" localSheetId="7">#REF!</definedName>
    <definedName name="___HTS2" localSheetId="7">#REF!</definedName>
    <definedName name="_________TS2" localSheetId="7">#REF!</definedName>
    <definedName name="作業員詰所電灯設備" localSheetId="7">#REF!</definedName>
    <definedName name="\e" localSheetId="7">#REF!</definedName>
    <definedName name="_______HTS1" localSheetId="7">#REF!</definedName>
    <definedName name="a" localSheetId="7">#REF!</definedName>
    <definedName name="\f" localSheetId="7">#REF!</definedName>
    <definedName name="_______HTS2" localSheetId="7">#REF!</definedName>
    <definedName name="金属製建具工事" localSheetId="7">#REF!</definedName>
    <definedName name="_____HTS1" localSheetId="7">#REF!</definedName>
    <definedName name="_______TS1" localSheetId="7">#REF!</definedName>
    <definedName name="ロードトレイン駐車場電灯設備" localSheetId="7">#REF!</definedName>
    <definedName name="_____HTS2" localSheetId="7">#REF!</definedName>
    <definedName name="複合_器具_" localSheetId="7">#REF!</definedName>
    <definedName name="_______TS2" localSheetId="7">#REF!</definedName>
    <definedName name="______TS1" localSheetId="7">#REF!</definedName>
    <definedName name="木工事" localSheetId="7">#REF!</definedName>
    <definedName name="______HTS1" localSheetId="7">#REF!</definedName>
    <definedName name="う" localSheetId="7">#REF!</definedName>
    <definedName name="______TS2" localSheetId="7">#REF!</definedName>
    <definedName name="設計" localSheetId="7">#REF!</definedName>
    <definedName name="______HTS2" localSheetId="7">#REF!</definedName>
    <definedName name="_INP1" localSheetId="7">#REF!</definedName>
    <definedName name="_____TS1" localSheetId="7">#REF!</definedName>
    <definedName name="_INP2" localSheetId="7">#REF!</definedName>
    <definedName name="ハ社" localSheetId="7">#REF!</definedName>
    <definedName name="炊事棟幹線" localSheetId="7">#REF!</definedName>
    <definedName name="_____TS2" localSheetId="7">#REF!</definedName>
    <definedName name="炊事棟避雷針設備" localSheetId="7">#REF!</definedName>
    <definedName name="_HTS1" localSheetId="7">#REF!</definedName>
    <definedName name="___TS1" localSheetId="7">#REF!</definedName>
    <definedName name="_HTS2" localSheetId="7">#REF!</definedName>
    <definedName name="___TS2" localSheetId="7">#REF!</definedName>
    <definedName name="__TS1" localSheetId="7">#REF!</definedName>
    <definedName name="TGOKEI5" localSheetId="7">#REF!</definedName>
    <definedName name="避雷針設備" localSheetId="7">#REF!</definedName>
    <definedName name="__HTS1" localSheetId="7">#REF!</definedName>
    <definedName name="__TS2" localSheetId="7">#REF!</definedName>
    <definedName name="_xlnm.Print_Titles" localSheetId="7">鉄筋工事!$1:$2</definedName>
    <definedName name="__HTS2" localSheetId="7">#REF!</definedName>
    <definedName name="_INP11" localSheetId="7">#REF!</definedName>
    <definedName name="\l" localSheetId="7">#REF!</definedName>
    <definedName name="h" localSheetId="7">#REF!</definedName>
    <definedName name="PAGE29" localSheetId="7">#REF!</definedName>
    <definedName name="_INP22" localSheetId="7">#REF!</definedName>
    <definedName name="_INP3" localSheetId="7">#REF!</definedName>
    <definedName name="_INP33" localSheetId="7">#REF!</definedName>
    <definedName name="\A__" localSheetId="7">#REF!</definedName>
    <definedName name="HUKEOI" localSheetId="7">#REF!</definedName>
    <definedName name="\c" localSheetId="7">#REF!</definedName>
    <definedName name="g" localSheetId="7">#REF!</definedName>
    <definedName name="\d" localSheetId="7">#REF!</definedName>
    <definedName name="\g" localSheetId="7">#REF!</definedName>
    <definedName name="\h" localSheetId="7">#REF!</definedName>
    <definedName name="ｌ" localSheetId="7" hidden="1">#REF!</definedName>
    <definedName name="印刷" localSheetId="7">#REF!</definedName>
    <definedName name="\i" localSheetId="7">#REF!</definedName>
    <definedName name="\j" localSheetId="7">#REF!</definedName>
    <definedName name="HIGBR" localSheetId="7">#REF!</definedName>
    <definedName name="\k" localSheetId="7">#REF!</definedName>
    <definedName name="\m" localSheetId="7">#REF!</definedName>
    <definedName name="\n" localSheetId="7">#REF!</definedName>
    <definedName name="j" localSheetId="7">#REF!</definedName>
    <definedName name="\o" localSheetId="7">#REF!</definedName>
    <definedName name="k" localSheetId="7">#REF!</definedName>
    <definedName name="\p" localSheetId="7">#REF!</definedName>
    <definedName name="\q" localSheetId="7">#REF!</definedName>
    <definedName name="pami" localSheetId="7">#REF!</definedName>
    <definedName name="\r" localSheetId="7">#REF!</definedName>
    <definedName name="\s" localSheetId="7">#REF!</definedName>
    <definedName name="標準印刷" localSheetId="7">#REF!</definedName>
    <definedName name="\t" localSheetId="7">#REF!</definedName>
    <definedName name="\v" localSheetId="7">#REF!</definedName>
    <definedName name="\w" localSheetId="7">#REF!</definedName>
    <definedName name="\x" localSheetId="7">#REF!</definedName>
    <definedName name="れ" localSheetId="7">#REF!</definedName>
    <definedName name="炊事棟電話設備" localSheetId="7">#REF!</definedName>
    <definedName name="\y" localSheetId="7">#REF!</definedName>
    <definedName name="\z" localSheetId="7">#REF!</definedName>
    <definedName name="ｱｲ" localSheetId="7">#REF!</definedName>
    <definedName name="ａａ" localSheetId="7">#REF!</definedName>
    <definedName name="内訳全印刷" localSheetId="7">[7]!内訳全印刷</definedName>
    <definedName name="AAA" localSheetId="7">#REF!</definedName>
    <definedName name="HKYOTUKASETU" localSheetId="7">#REF!</definedName>
    <definedName name="AUTOEXEC" localSheetId="7">#REF!</definedName>
    <definedName name="自動車車庫棟幹線設備" localSheetId="7">#REF!</definedName>
    <definedName name="A社" localSheetId="7">#REF!</definedName>
    <definedName name="Ｂ社" localSheetId="7">#REF!</definedName>
    <definedName name="左官工事" localSheetId="7">#REF!</definedName>
    <definedName name="ＣＣ" localSheetId="7">#REF!</definedName>
    <definedName name="COUNT" localSheetId="7">#REF!</definedName>
    <definedName name="Ｃ社" localSheetId="7">#REF!</definedName>
    <definedName name="d" localSheetId="7">#REF!</definedName>
    <definedName name="GB" localSheetId="7">#REF!</definedName>
    <definedName name="GBS" localSheetId="7">#REF!</definedName>
    <definedName name="HA" localSheetId="7">#REF!</definedName>
    <definedName name="HGB" localSheetId="7">#REF!</definedName>
    <definedName name="HGBS" localSheetId="7">#REF!</definedName>
    <definedName name="HGOKEI" localSheetId="7">#REF!</definedName>
    <definedName name="HGOKEI1" localSheetId="7">#REF!</definedName>
    <definedName name="HGOKEI2" localSheetId="7">#REF!</definedName>
    <definedName name="KEISEN2" localSheetId="7">#REF!</definedName>
    <definedName name="HGOKEI3" localSheetId="7">#REF!</definedName>
    <definedName name="HGOKEI4" localSheetId="7">#REF!</definedName>
    <definedName name="HGOKEI5" localSheetId="7">#REF!</definedName>
    <definedName name="HIGB" localSheetId="7">#REF!</definedName>
    <definedName name="HIP" localSheetId="7">#REF!</definedName>
    <definedName name="枚数1" localSheetId="7">#REF!</definedName>
    <definedName name="hk" localSheetId="7">#REF!</definedName>
    <definedName name="か" localSheetId="7">#REF!</definedName>
    <definedName name="HKAR" localSheetId="7">#REF!</definedName>
    <definedName name="HKEI" localSheetId="7">#REF!</definedName>
    <definedName name="HKK" localSheetId="7">#REF!</definedName>
    <definedName name="ＭＭ" localSheetId="7">#REF!</definedName>
    <definedName name="HKOJIKAKAKU" localSheetId="7">#REF!</definedName>
    <definedName name="HKOJIKEI" localSheetId="7">#REF!</definedName>
    <definedName name="え" localSheetId="7">#REF!</definedName>
    <definedName name="HKYOTUHI" localSheetId="7">#REF!</definedName>
    <definedName name="HOSEI" localSheetId="7">#REF!</definedName>
    <definedName name="HOU" localSheetId="7">#REF!</definedName>
    <definedName name="SYUMOKU1" localSheetId="7">#REF!</definedName>
    <definedName name="HSGB" localSheetId="7">#REF!</definedName>
    <definedName name="HUKE" localSheetId="7">#REF!</definedName>
    <definedName name="HX" localSheetId="7">#REF!</definedName>
    <definedName name="HY" localSheetId="7">#REF!</definedName>
    <definedName name="HZEI" localSheetId="7">#REF!</definedName>
    <definedName name="自動車車庫棟避雷針設備" localSheetId="7">#REF!</definedName>
    <definedName name="東高" localSheetId="7">#REF!</definedName>
    <definedName name="IGB" localSheetId="7">#REF!</definedName>
    <definedName name="IGBR" localSheetId="7">#REF!</definedName>
    <definedName name="INP0" localSheetId="7">#REF!</definedName>
    <definedName name="コンク" localSheetId="7">#REF!</definedName>
    <definedName name="し" localSheetId="7">#REF!</definedName>
    <definedName name="IP" localSheetId="7">#REF!</definedName>
    <definedName name="jk" localSheetId="7">#REF!</definedName>
    <definedName name="撤去工事" localSheetId="7">#REF!</definedName>
    <definedName name="内訳書" localSheetId="7">#REF!</definedName>
    <definedName name="KAR" localSheetId="7">#REF!</definedName>
    <definedName name="KBFR" localSheetId="7">#REF!</definedName>
    <definedName name="KEI" localSheetId="7">#REF!</definedName>
    <definedName name="KK" localSheetId="7">#REF!</definedName>
    <definedName name="MENU" localSheetId="7">#REF!</definedName>
    <definedName name="MENU110" localSheetId="7">#REF!</definedName>
    <definedName name="MENU112" localSheetId="7">#REF!</definedName>
    <definedName name="MENU120" localSheetId="7">#REF!</definedName>
    <definedName name="NIZI" localSheetId="7">#REF!</definedName>
    <definedName name="ＮＮ" localSheetId="7">#REF!</definedName>
    <definedName name="OU" localSheetId="7">#REF!</definedName>
    <definedName name="PAGE01" localSheetId="7">#REF!</definedName>
    <definedName name="内訳頁印刷" localSheetId="7">[7]!内訳頁印刷</definedName>
    <definedName name="PRINT" localSheetId="7">#REF!</definedName>
    <definedName name="_xlnm.Print_Area" localSheetId="7">鉄筋工事!$A$1:$H$32</definedName>
    <definedName name="PRINT_AREA_MI" localSheetId="7">#REF!</definedName>
    <definedName name="倉庫棟自火報設備" localSheetId="7">#REF!</definedName>
    <definedName name="PRINT1" localSheetId="7">#REF!</definedName>
    <definedName name="金抜印刷" localSheetId="7">[7]!金抜印刷</definedName>
    <definedName name="PRINT2" localSheetId="7">#REF!</definedName>
    <definedName name="PRINT3" localSheetId="7">#REF!</definedName>
    <definedName name="PRINT4" localSheetId="7">#REF!</definedName>
    <definedName name="SGB" localSheetId="7">#REF!</definedName>
    <definedName name="SYUMOKU2" localSheetId="7">#REF!</definedName>
    <definedName name="SYUMOKU3" localSheetId="7">#REF!</definedName>
    <definedName name="えええ" localSheetId="7">#REF!</definedName>
    <definedName name="部分印刷" localSheetId="7">#REF!</definedName>
    <definedName name="文字ﾋﾟｯﾁ" localSheetId="7">#REF!</definedName>
    <definedName name="SYUMOKU4" localSheetId="7">#REF!</definedName>
    <definedName name="単抜印刷" localSheetId="7">#REF!</definedName>
    <definedName name="SYUMOKU5" localSheetId="7">#REF!</definedName>
    <definedName name="TGOKEI" localSheetId="7">#REF!</definedName>
    <definedName name="TGOKEI1" localSheetId="7">#REF!</definedName>
    <definedName name="総括枚数" localSheetId="7">#REF!</definedName>
    <definedName name="TGOKEI2" localSheetId="7">#REF!</definedName>
    <definedName name="TUKEOI" localSheetId="7">#REF!</definedName>
    <definedName name="TGOKEI3" localSheetId="7">#REF!</definedName>
    <definedName name="TGOKEI4" localSheetId="7">#REF!</definedName>
    <definedName name="TKOJIKAKAKU" localSheetId="7">#REF!</definedName>
    <definedName name="TKOJIKEI" localSheetId="7">#REF!</definedName>
    <definedName name="TKYOTUHI" localSheetId="7">#REF!</definedName>
    <definedName name="ド" localSheetId="7">#REF!</definedName>
    <definedName name="TKYOTUKASETU" localSheetId="7">#REF!</definedName>
    <definedName name="ｔｔｔ" localSheetId="7">#REF!</definedName>
    <definedName name="TZEI" localSheetId="7">#REF!</definedName>
    <definedName name="UKE" localSheetId="7">#REF!</definedName>
    <definedName name="倉庫棟" localSheetId="7">#REF!</definedName>
    <definedName name="X" localSheetId="7">#REF!</definedName>
    <definedName name="Y_N" localSheetId="7">#REF!</definedName>
    <definedName name="ああ" localSheetId="7">#REF!</definedName>
    <definedName name="ああああ" localSheetId="7">#REF!</definedName>
    <definedName name="あああああ" localSheetId="7">#REF!</definedName>
    <definedName name="い" localSheetId="7">#REF!</definedName>
    <definedName name="いいいい" localSheetId="7">#REF!</definedName>
    <definedName name="イ社" localSheetId="7">#REF!</definedName>
    <definedName name="ううう" localSheetId="7">#REF!</definedName>
    <definedName name="代価３" localSheetId="7">#REF!</definedName>
    <definedName name="かがみ" localSheetId="7">#REF!</definedName>
    <definedName name="管容量" localSheetId="7">#REF!</definedName>
    <definedName name="き" localSheetId="7">#REF!</definedName>
    <definedName name="電気工事" localSheetId="7">#REF!</definedName>
    <definedName name="く" localSheetId="7">#REF!</definedName>
    <definedName name="コマンド" localSheetId="7">#REF!</definedName>
    <definedName name="コンクリート・型枠・鉄筋工事" localSheetId="7">#REF!</definedName>
    <definedName name="さ" localSheetId="7">#REF!</definedName>
    <definedName name="サイズＡ" localSheetId="7">#REF!</definedName>
    <definedName name="サイズＡ１" localSheetId="7">#REF!</definedName>
    <definedName name="す" localSheetId="7">#REF!</definedName>
    <definedName name="だいか" localSheetId="7">#REF!</definedName>
    <definedName name="命令" localSheetId="7">#REF!</definedName>
    <definedName name="タイトルベース" localSheetId="7">#REF!</definedName>
    <definedName name="ロードトレイン駐車場幹線設備" localSheetId="7">#REF!</definedName>
    <definedName name="たたた" localSheetId="7">#REF!</definedName>
    <definedName name="っＨ" localSheetId="7">#REF!</definedName>
    <definedName name="っっＨ" localSheetId="7">#REF!</definedName>
    <definedName name="ハ" localSheetId="7">#REF!</definedName>
    <definedName name="ぱ" localSheetId="7">#REF!</definedName>
    <definedName name="ぱ2" localSheetId="7">#REF!</definedName>
    <definedName name="ミ" localSheetId="7">#REF!</definedName>
    <definedName name="メニュウ" localSheetId="7">#REF!</definedName>
    <definedName name="レ" localSheetId="7">#REF!</definedName>
    <definedName name="ロードトレイン駐車場" localSheetId="7">#REF!</definedName>
    <definedName name="ロードトレイン駐車場避雷針設備" localSheetId="7">#REF!</definedName>
    <definedName name="ロ社" localSheetId="7">#REF!</definedName>
    <definedName name="印刷1" localSheetId="7">#REF!</definedName>
    <definedName name="印刷2" localSheetId="7">#REF!</definedName>
    <definedName name="代価表3" localSheetId="7" hidden="1">#REF!</definedName>
    <definedName name="印刷部数" localSheetId="7">#REF!</definedName>
    <definedName name="乙タイトル" localSheetId="7">#REF!</definedName>
    <definedName name="各項目" localSheetId="7">#REF!</definedName>
    <definedName name="基礎" localSheetId="7">#REF!</definedName>
    <definedName name="深さ判定" localSheetId="7">#REF!</definedName>
    <definedName name="金属工事" localSheetId="7">#REF!</definedName>
    <definedName name="入力" localSheetId="7">#REF!</definedName>
    <definedName name="見積比較最新" localSheetId="7">#REF!</definedName>
    <definedName name="呼出" localSheetId="7">#REF!</definedName>
    <definedName name="工事枚数" localSheetId="7">#REF!</definedName>
    <definedName name="硝子工事" localSheetId="7">#REF!</definedName>
    <definedName name="根拠全印刷" localSheetId="7">[7]!根拠全印刷</definedName>
    <definedName name="根拠頁印刷" localSheetId="7">[7]!根拠頁印刷</definedName>
    <definedName name="作業員詰所" localSheetId="7">#REF!</definedName>
    <definedName name="作業員詰所幹線動力設備" localSheetId="7">#REF!</definedName>
    <definedName name="作業員詰所自火報設備" localSheetId="7">#REF!</definedName>
    <definedName name="作業員詰所電話設備" localSheetId="7">#REF!</definedName>
    <definedName name="作業員詰所避雷針設備" localSheetId="7">#REF!</definedName>
    <definedName name="作業員詰所放送設備" localSheetId="7">#REF!</definedName>
    <definedName name="雑工事" localSheetId="7">#REF!</definedName>
    <definedName name="自火報・店Ｐ２" localSheetId="7">#REF!</definedName>
    <definedName name="代価2" localSheetId="7">#REF!</definedName>
    <definedName name="自動車車庫棟" localSheetId="7">#REF!</definedName>
    <definedName name="自動車車庫棟電灯設備" localSheetId="7">#REF!</definedName>
    <definedName name="終了" localSheetId="7">#REF!</definedName>
    <definedName name="部数2" localSheetId="7">#REF!</definedName>
    <definedName name="縮小印刷" localSheetId="7">#REF!</definedName>
    <definedName name="小山" localSheetId="7">#REF!</definedName>
    <definedName name="新規" localSheetId="7">#REF!</definedName>
    <definedName name="深さ区分" localSheetId="7">#REF!</definedName>
    <definedName name="炊事棟" localSheetId="7">#REF!</definedName>
    <definedName name="炊事棟弱電設備" localSheetId="7">#REF!</definedName>
    <definedName name="炊事棟電灯設備" localSheetId="7">#REF!</definedName>
    <definedName name="設計書" localSheetId="7">#REF!</definedName>
    <definedName name="設定" localSheetId="7">#REF!</definedName>
    <definedName name="全部印刷" localSheetId="7">#REF!</definedName>
    <definedName name="倉庫棟幹線設備" localSheetId="7">#REF!</definedName>
    <definedName name="倉庫棟電灯設備" localSheetId="7">#REF!</definedName>
    <definedName name="倉庫棟避雷針設備" localSheetId="7">#REF!</definedName>
    <definedName name="代価5" localSheetId="7">#REF!</definedName>
    <definedName name="代価表１" localSheetId="7">#REF!</definedName>
    <definedName name="単抜作成" localSheetId="7">#REF!</definedName>
    <definedName name="端子盤Ｐ２" localSheetId="7">#REF!</definedName>
    <definedName name="直径" localSheetId="7">#REF!</definedName>
    <definedName name="直接仮設工事" localSheetId="7">#REF!</definedName>
    <definedName name="塗装工事" localSheetId="7">#REF!</definedName>
    <definedName name="土工事" localSheetId="7">#REF!</definedName>
    <definedName name="動力制御盤Ｐ２" localSheetId="7">#REF!</definedName>
    <definedName name="内外装工事" localSheetId="7">#REF!</definedName>
    <definedName name="内訳書１" localSheetId="7">#REF!</definedName>
    <definedName name="表紙枚数" localSheetId="7">#REF!</definedName>
    <definedName name="幅計算" localSheetId="7">#REF!</definedName>
    <definedName name="複合_配管_" localSheetId="7">#REF!</definedName>
    <definedName name="複単" localSheetId="7">#REF!</definedName>
    <definedName name="平均深さ" localSheetId="7">#REF!</definedName>
    <definedName name="保存" localSheetId="7">#REF!</definedName>
    <definedName name="防水工事" localSheetId="7">#REF!</definedName>
    <definedName name="木製建具工事" localSheetId="7">#REF!</definedName>
    <definedName name="_" localSheetId="8">#REF!</definedName>
    <definedName name="_________HTS1" localSheetId="8">#REF!</definedName>
    <definedName name="pa" localSheetId="8">#REF!</definedName>
    <definedName name="___________TS1" localSheetId="8">#REF!</definedName>
    <definedName name="Y" localSheetId="8">#REF!</definedName>
    <definedName name="_TS1" localSheetId="8">#REF!</definedName>
    <definedName name="___________HTS1" localSheetId="8">#REF!</definedName>
    <definedName name="_________HTS2" localSheetId="8">#REF!</definedName>
    <definedName name="___________TS2" localSheetId="8">#REF!</definedName>
    <definedName name="基準単価" localSheetId="8">#REF!</definedName>
    <definedName name="_TS2" localSheetId="8">#REF!</definedName>
    <definedName name="___________HTS2" localSheetId="8">#REF!</definedName>
    <definedName name="\b" localSheetId="8">#REF!</definedName>
    <definedName name="__________TS1" localSheetId="8">#REF!</definedName>
    <definedName name="ｓｒｔｊｓれｊｔ" localSheetId="8">#REF!</definedName>
    <definedName name="__________HTS1" localSheetId="8">#REF!</definedName>
    <definedName name="\a" localSheetId="8">#REF!</definedName>
    <definedName name="__________TS2" localSheetId="8">#REF!</definedName>
    <definedName name="__________HTS2" localSheetId="8">#REF!</definedName>
    <definedName name="\u" localSheetId="8">#REF!</definedName>
    <definedName name="___HTS1" localSheetId="8">#REF!</definedName>
    <definedName name="_________TS1" localSheetId="8">#REF!</definedName>
    <definedName name="___HTS2" localSheetId="8">#REF!</definedName>
    <definedName name="_________TS2" localSheetId="8">#REF!</definedName>
    <definedName name="作業員詰所電灯設備" localSheetId="8">#REF!</definedName>
    <definedName name="\e" localSheetId="8">#REF!</definedName>
    <definedName name="_______HTS1" localSheetId="8">#REF!</definedName>
    <definedName name="a" localSheetId="8">#REF!</definedName>
    <definedName name="\f" localSheetId="8">#REF!</definedName>
    <definedName name="_______HTS2" localSheetId="8">#REF!</definedName>
    <definedName name="金属製建具工事" localSheetId="8">#REF!</definedName>
    <definedName name="_____HTS1" localSheetId="8">#REF!</definedName>
    <definedName name="_______TS1" localSheetId="8">#REF!</definedName>
    <definedName name="ロードトレイン駐車場電灯設備" localSheetId="8">#REF!</definedName>
    <definedName name="_____HTS2" localSheetId="8">#REF!</definedName>
    <definedName name="複合_器具_" localSheetId="8">#REF!</definedName>
    <definedName name="_______TS2" localSheetId="8">#REF!</definedName>
    <definedName name="______TS1" localSheetId="8">#REF!</definedName>
    <definedName name="木工事" localSheetId="8">#REF!</definedName>
    <definedName name="______HTS1" localSheetId="8">#REF!</definedName>
    <definedName name="う" localSheetId="8">#REF!</definedName>
    <definedName name="______TS2" localSheetId="8">#REF!</definedName>
    <definedName name="設計" localSheetId="8">#REF!</definedName>
    <definedName name="______HTS2" localSheetId="8">#REF!</definedName>
    <definedName name="_INP1" localSheetId="8">#REF!</definedName>
    <definedName name="_____TS1" localSheetId="8">#REF!</definedName>
    <definedName name="_INP2" localSheetId="8">#REF!</definedName>
    <definedName name="ハ社" localSheetId="8">#REF!</definedName>
    <definedName name="炊事棟幹線" localSheetId="8">#REF!</definedName>
    <definedName name="_____TS2" localSheetId="8">#REF!</definedName>
    <definedName name="炊事棟避雷針設備" localSheetId="8">#REF!</definedName>
    <definedName name="_HTS1" localSheetId="8">#REF!</definedName>
    <definedName name="___TS1" localSheetId="8">#REF!</definedName>
    <definedName name="_HTS2" localSheetId="8">#REF!</definedName>
    <definedName name="___TS2" localSheetId="8">#REF!</definedName>
    <definedName name="__TS1" localSheetId="8">#REF!</definedName>
    <definedName name="TGOKEI5" localSheetId="8">#REF!</definedName>
    <definedName name="避雷針設備" localSheetId="8">#REF!</definedName>
    <definedName name="__HTS1" localSheetId="8">#REF!</definedName>
    <definedName name="__TS2" localSheetId="8">#REF!</definedName>
    <definedName name="_xlnm.Print_Titles" localSheetId="8">コンクリート工事!$1:$2</definedName>
    <definedName name="__HTS2" localSheetId="8">#REF!</definedName>
    <definedName name="_INP11" localSheetId="8">#REF!</definedName>
    <definedName name="\l" localSheetId="8">#REF!</definedName>
    <definedName name="h" localSheetId="8">#REF!</definedName>
    <definedName name="PAGE29" localSheetId="8">#REF!</definedName>
    <definedName name="_INP22" localSheetId="8">#REF!</definedName>
    <definedName name="_INP3" localSheetId="8">#REF!</definedName>
    <definedName name="_INP33" localSheetId="8">#REF!</definedName>
    <definedName name="\A__" localSheetId="8">#REF!</definedName>
    <definedName name="HUKEOI" localSheetId="8">#REF!</definedName>
    <definedName name="\c" localSheetId="8">#REF!</definedName>
    <definedName name="g" localSheetId="8">#REF!</definedName>
    <definedName name="\d" localSheetId="8">#REF!</definedName>
    <definedName name="\g" localSheetId="8">#REF!</definedName>
    <definedName name="\h" localSheetId="8">#REF!</definedName>
    <definedName name="ｌ" localSheetId="8" hidden="1">#REF!</definedName>
    <definedName name="印刷" localSheetId="8">#REF!</definedName>
    <definedName name="\i" localSheetId="8">#REF!</definedName>
    <definedName name="\j" localSheetId="8">#REF!</definedName>
    <definedName name="HIGBR" localSheetId="8">#REF!</definedName>
    <definedName name="\k" localSheetId="8">#REF!</definedName>
    <definedName name="\m" localSheetId="8">#REF!</definedName>
    <definedName name="\n" localSheetId="8">#REF!</definedName>
    <definedName name="j" localSheetId="8">#REF!</definedName>
    <definedName name="\o" localSheetId="8">#REF!</definedName>
    <definedName name="k" localSheetId="8">#REF!</definedName>
    <definedName name="\p" localSheetId="8">#REF!</definedName>
    <definedName name="\q" localSheetId="8">#REF!</definedName>
    <definedName name="pami" localSheetId="8">#REF!</definedName>
    <definedName name="\r" localSheetId="8">#REF!</definedName>
    <definedName name="\s" localSheetId="8">#REF!</definedName>
    <definedName name="標準印刷" localSheetId="8">#REF!</definedName>
    <definedName name="\t" localSheetId="8">#REF!</definedName>
    <definedName name="\v" localSheetId="8">#REF!</definedName>
    <definedName name="\w" localSheetId="8">#REF!</definedName>
    <definedName name="\x" localSheetId="8">#REF!</definedName>
    <definedName name="れ" localSheetId="8">#REF!</definedName>
    <definedName name="炊事棟電話設備" localSheetId="8">#REF!</definedName>
    <definedName name="\y" localSheetId="8">#REF!</definedName>
    <definedName name="\z" localSheetId="8">#REF!</definedName>
    <definedName name="ｱｲ" localSheetId="8">#REF!</definedName>
    <definedName name="ａａ" localSheetId="8">#REF!</definedName>
    <definedName name="内訳全印刷" localSheetId="8">[7]!内訳全印刷</definedName>
    <definedName name="AAA" localSheetId="8">#REF!</definedName>
    <definedName name="HKYOTUKASETU" localSheetId="8">#REF!</definedName>
    <definedName name="AUTOEXEC" localSheetId="8">#REF!</definedName>
    <definedName name="自動車車庫棟幹線設備" localSheetId="8">#REF!</definedName>
    <definedName name="A社" localSheetId="8">#REF!</definedName>
    <definedName name="Ｂ社" localSheetId="8">#REF!</definedName>
    <definedName name="左官工事" localSheetId="8">#REF!</definedName>
    <definedName name="ＣＣ" localSheetId="8">#REF!</definedName>
    <definedName name="COUNT" localSheetId="8">#REF!</definedName>
    <definedName name="Ｃ社" localSheetId="8">#REF!</definedName>
    <definedName name="d" localSheetId="8">#REF!</definedName>
    <definedName name="GB" localSheetId="8">#REF!</definedName>
    <definedName name="GBS" localSheetId="8">#REF!</definedName>
    <definedName name="HA" localSheetId="8">#REF!</definedName>
    <definedName name="HGB" localSheetId="8">#REF!</definedName>
    <definedName name="HGBS" localSheetId="8">#REF!</definedName>
    <definedName name="HGOKEI" localSheetId="8">#REF!</definedName>
    <definedName name="HGOKEI1" localSheetId="8">#REF!</definedName>
    <definedName name="HGOKEI2" localSheetId="8">#REF!</definedName>
    <definedName name="KEISEN2" localSheetId="8">#REF!</definedName>
    <definedName name="HGOKEI3" localSheetId="8">#REF!</definedName>
    <definedName name="HGOKEI4" localSheetId="8">#REF!</definedName>
    <definedName name="HGOKEI5" localSheetId="8">#REF!</definedName>
    <definedName name="HIGB" localSheetId="8">#REF!</definedName>
    <definedName name="HIP" localSheetId="8">#REF!</definedName>
    <definedName name="枚数1" localSheetId="8">#REF!</definedName>
    <definedName name="hk" localSheetId="8">#REF!</definedName>
    <definedName name="か" localSheetId="8">#REF!</definedName>
    <definedName name="HKAR" localSheetId="8">#REF!</definedName>
    <definedName name="HKEI" localSheetId="8">#REF!</definedName>
    <definedName name="HKK" localSheetId="8">#REF!</definedName>
    <definedName name="ＭＭ" localSheetId="8">#REF!</definedName>
    <definedName name="HKOJIKAKAKU" localSheetId="8">#REF!</definedName>
    <definedName name="HKOJIKEI" localSheetId="8">#REF!</definedName>
    <definedName name="え" localSheetId="8">#REF!</definedName>
    <definedName name="HKYOTUHI" localSheetId="8">#REF!</definedName>
    <definedName name="HOSEI" localSheetId="8">#REF!</definedName>
    <definedName name="HOU" localSheetId="8">#REF!</definedName>
    <definedName name="SYUMOKU1" localSheetId="8">#REF!</definedName>
    <definedName name="HSGB" localSheetId="8">#REF!</definedName>
    <definedName name="HUKE" localSheetId="8">#REF!</definedName>
    <definedName name="HX" localSheetId="8">#REF!</definedName>
    <definedName name="HY" localSheetId="8">#REF!</definedName>
    <definedName name="HZEI" localSheetId="8">#REF!</definedName>
    <definedName name="自動車車庫棟避雷針設備" localSheetId="8">#REF!</definedName>
    <definedName name="東高" localSheetId="8">#REF!</definedName>
    <definedName name="IGB" localSheetId="8">#REF!</definedName>
    <definedName name="IGBR" localSheetId="8">#REF!</definedName>
    <definedName name="INP0" localSheetId="8">#REF!</definedName>
    <definedName name="コンク" localSheetId="8">#REF!</definedName>
    <definedName name="し" localSheetId="8">#REF!</definedName>
    <definedName name="IP" localSheetId="8">#REF!</definedName>
    <definedName name="jk" localSheetId="8">#REF!</definedName>
    <definedName name="撤去工事" localSheetId="8">#REF!</definedName>
    <definedName name="内訳書" localSheetId="8">#REF!</definedName>
    <definedName name="KAR" localSheetId="8">#REF!</definedName>
    <definedName name="KBFR" localSheetId="8">#REF!</definedName>
    <definedName name="KEI" localSheetId="8">#REF!</definedName>
    <definedName name="KK" localSheetId="8">#REF!</definedName>
    <definedName name="MENU" localSheetId="8">#REF!</definedName>
    <definedName name="MENU110" localSheetId="8">#REF!</definedName>
    <definedName name="MENU112" localSheetId="8">#REF!</definedName>
    <definedName name="MENU120" localSheetId="8">#REF!</definedName>
    <definedName name="NIZI" localSheetId="8">#REF!</definedName>
    <definedName name="ＮＮ" localSheetId="8">#REF!</definedName>
    <definedName name="OU" localSheetId="8">#REF!</definedName>
    <definedName name="PAGE01" localSheetId="8">#REF!</definedName>
    <definedName name="内訳頁印刷" localSheetId="8">[7]!内訳頁印刷</definedName>
    <definedName name="PRINT" localSheetId="8">#REF!</definedName>
    <definedName name="_xlnm.Print_Area" localSheetId="8">コンクリート工事!$A$1:$H$62</definedName>
    <definedName name="PRINT_AREA_MI" localSheetId="8">#REF!</definedName>
    <definedName name="倉庫棟自火報設備" localSheetId="8">#REF!</definedName>
    <definedName name="PRINT1" localSheetId="8">#REF!</definedName>
    <definedName name="金抜印刷" localSheetId="8">[7]!金抜印刷</definedName>
    <definedName name="PRINT2" localSheetId="8">#REF!</definedName>
    <definedName name="PRINT3" localSheetId="8">#REF!</definedName>
    <definedName name="PRINT4" localSheetId="8">#REF!</definedName>
    <definedName name="SGB" localSheetId="8">#REF!</definedName>
    <definedName name="SYUMOKU2" localSheetId="8">#REF!</definedName>
    <definedName name="SYUMOKU3" localSheetId="8">#REF!</definedName>
    <definedName name="えええ" localSheetId="8">#REF!</definedName>
    <definedName name="部分印刷" localSheetId="8">#REF!</definedName>
    <definedName name="文字ﾋﾟｯﾁ" localSheetId="8">#REF!</definedName>
    <definedName name="SYUMOKU4" localSheetId="8">#REF!</definedName>
    <definedName name="単抜印刷" localSheetId="8">#REF!</definedName>
    <definedName name="SYUMOKU5" localSheetId="8">#REF!</definedName>
    <definedName name="TGOKEI" localSheetId="8">#REF!</definedName>
    <definedName name="TGOKEI1" localSheetId="8">#REF!</definedName>
    <definedName name="総括枚数" localSheetId="8">#REF!</definedName>
    <definedName name="TGOKEI2" localSheetId="8">#REF!</definedName>
    <definedName name="TUKEOI" localSheetId="8">#REF!</definedName>
    <definedName name="TGOKEI3" localSheetId="8">#REF!</definedName>
    <definedName name="TGOKEI4" localSheetId="8">#REF!</definedName>
    <definedName name="TKOJIKAKAKU" localSheetId="8">#REF!</definedName>
    <definedName name="TKOJIKEI" localSheetId="8">#REF!</definedName>
    <definedName name="TKYOTUHI" localSheetId="8">#REF!</definedName>
    <definedName name="ド" localSheetId="8">#REF!</definedName>
    <definedName name="TKYOTUKASETU" localSheetId="8">#REF!</definedName>
    <definedName name="ｔｔｔ" localSheetId="8">#REF!</definedName>
    <definedName name="TZEI" localSheetId="8">#REF!</definedName>
    <definedName name="UKE" localSheetId="8">#REF!</definedName>
    <definedName name="倉庫棟" localSheetId="8">#REF!</definedName>
    <definedName name="X" localSheetId="8">#REF!</definedName>
    <definedName name="Y_N" localSheetId="8">#REF!</definedName>
    <definedName name="ああ" localSheetId="8">#REF!</definedName>
    <definedName name="ああああ" localSheetId="8">#REF!</definedName>
    <definedName name="あああああ" localSheetId="8">#REF!</definedName>
    <definedName name="い" localSheetId="8">#REF!</definedName>
    <definedName name="いいいい" localSheetId="8">#REF!</definedName>
    <definedName name="イ社" localSheetId="8">#REF!</definedName>
    <definedName name="ううう" localSheetId="8">#REF!</definedName>
    <definedName name="代価３" localSheetId="8">#REF!</definedName>
    <definedName name="かがみ" localSheetId="8">#REF!</definedName>
    <definedName name="管容量" localSheetId="8">#REF!</definedName>
    <definedName name="き" localSheetId="8">#REF!</definedName>
    <definedName name="電気工事" localSheetId="8">#REF!</definedName>
    <definedName name="く" localSheetId="8">#REF!</definedName>
    <definedName name="コマンド" localSheetId="8">#REF!</definedName>
    <definedName name="コンクリート・型枠・鉄筋工事" localSheetId="8">#REF!</definedName>
    <definedName name="さ" localSheetId="8">#REF!</definedName>
    <definedName name="サイズＡ" localSheetId="8">#REF!</definedName>
    <definedName name="サイズＡ１" localSheetId="8">#REF!</definedName>
    <definedName name="す" localSheetId="8">#REF!</definedName>
    <definedName name="だいか" localSheetId="8">#REF!</definedName>
    <definedName name="命令" localSheetId="8">#REF!</definedName>
    <definedName name="タイトルベース" localSheetId="8">#REF!</definedName>
    <definedName name="ロードトレイン駐車場幹線設備" localSheetId="8">#REF!</definedName>
    <definedName name="たたた" localSheetId="8">#REF!</definedName>
    <definedName name="っＨ" localSheetId="8">#REF!</definedName>
    <definedName name="っっＨ" localSheetId="8">#REF!</definedName>
    <definedName name="ハ" localSheetId="8">#REF!</definedName>
    <definedName name="ぱ" localSheetId="8">#REF!</definedName>
    <definedName name="ぱ2" localSheetId="8">#REF!</definedName>
    <definedName name="ミ" localSheetId="8">#REF!</definedName>
    <definedName name="メニュウ" localSheetId="8">#REF!</definedName>
    <definedName name="レ" localSheetId="8">#REF!</definedName>
    <definedName name="ロードトレイン駐車場" localSheetId="8">#REF!</definedName>
    <definedName name="ロードトレイン駐車場避雷針設備" localSheetId="8">#REF!</definedName>
    <definedName name="ロ社" localSheetId="8">#REF!</definedName>
    <definedName name="印刷1" localSheetId="8">#REF!</definedName>
    <definedName name="印刷2" localSheetId="8">#REF!</definedName>
    <definedName name="代価表3" localSheetId="8" hidden="1">#REF!</definedName>
    <definedName name="印刷部数" localSheetId="8">#REF!</definedName>
    <definedName name="乙タイトル" localSheetId="8">#REF!</definedName>
    <definedName name="各項目" localSheetId="8">#REF!</definedName>
    <definedName name="基礎" localSheetId="8">#REF!</definedName>
    <definedName name="深さ判定" localSheetId="8">#REF!</definedName>
    <definedName name="金属工事" localSheetId="8">#REF!</definedName>
    <definedName name="入力" localSheetId="8">#REF!</definedName>
    <definedName name="見積比較最新" localSheetId="8">#REF!</definedName>
    <definedName name="呼出" localSheetId="8">#REF!</definedName>
    <definedName name="工事枚数" localSheetId="8">#REF!</definedName>
    <definedName name="硝子工事" localSheetId="8">#REF!</definedName>
    <definedName name="根拠全印刷" localSheetId="8">[7]!根拠全印刷</definedName>
    <definedName name="根拠頁印刷" localSheetId="8">[7]!根拠頁印刷</definedName>
    <definedName name="作業員詰所" localSheetId="8">#REF!</definedName>
    <definedName name="作業員詰所幹線動力設備" localSheetId="8">#REF!</definedName>
    <definedName name="作業員詰所自火報設備" localSheetId="8">#REF!</definedName>
    <definedName name="作業員詰所電話設備" localSheetId="8">#REF!</definedName>
    <definedName name="作業員詰所避雷針設備" localSheetId="8">#REF!</definedName>
    <definedName name="作業員詰所放送設備" localSheetId="8">#REF!</definedName>
    <definedName name="雑工事" localSheetId="8">#REF!</definedName>
    <definedName name="自火報・店Ｐ２" localSheetId="8">#REF!</definedName>
    <definedName name="代価2" localSheetId="8">#REF!</definedName>
    <definedName name="自動車車庫棟" localSheetId="8">#REF!</definedName>
    <definedName name="自動車車庫棟電灯設備" localSheetId="8">#REF!</definedName>
    <definedName name="終了" localSheetId="8">#REF!</definedName>
    <definedName name="部数2" localSheetId="8">#REF!</definedName>
    <definedName name="縮小印刷" localSheetId="8">#REF!</definedName>
    <definedName name="小山" localSheetId="8">#REF!</definedName>
    <definedName name="新規" localSheetId="8">#REF!</definedName>
    <definedName name="深さ区分" localSheetId="8">#REF!</definedName>
    <definedName name="炊事棟" localSheetId="8">#REF!</definedName>
    <definedName name="炊事棟弱電設備" localSheetId="8">#REF!</definedName>
    <definedName name="炊事棟電灯設備" localSheetId="8">#REF!</definedName>
    <definedName name="設計書" localSheetId="8">#REF!</definedName>
    <definedName name="設定" localSheetId="8">#REF!</definedName>
    <definedName name="全部印刷" localSheetId="8">#REF!</definedName>
    <definedName name="倉庫棟幹線設備" localSheetId="8">#REF!</definedName>
    <definedName name="倉庫棟電灯設備" localSheetId="8">#REF!</definedName>
    <definedName name="倉庫棟避雷針設備" localSheetId="8">#REF!</definedName>
    <definedName name="代価5" localSheetId="8">#REF!</definedName>
    <definedName name="代価表１" localSheetId="8">#REF!</definedName>
    <definedName name="単抜作成" localSheetId="8">#REF!</definedName>
    <definedName name="端子盤Ｐ２" localSheetId="8">#REF!</definedName>
    <definedName name="直径" localSheetId="8">#REF!</definedName>
    <definedName name="直接仮設工事" localSheetId="8">#REF!</definedName>
    <definedName name="塗装工事" localSheetId="8">#REF!</definedName>
    <definedName name="土工事" localSheetId="8">#REF!</definedName>
    <definedName name="動力制御盤Ｐ２" localSheetId="8">#REF!</definedName>
    <definedName name="内外装工事" localSheetId="8">#REF!</definedName>
    <definedName name="内訳書１" localSheetId="8">#REF!</definedName>
    <definedName name="表紙枚数" localSheetId="8">#REF!</definedName>
    <definedName name="幅計算" localSheetId="8">#REF!</definedName>
    <definedName name="複合_配管_" localSheetId="8">#REF!</definedName>
    <definedName name="複単" localSheetId="8">#REF!</definedName>
    <definedName name="平均深さ" localSheetId="8">#REF!</definedName>
    <definedName name="保存" localSheetId="8">#REF!</definedName>
    <definedName name="防水工事" localSheetId="8">#REF!</definedName>
    <definedName name="木製建具工事" localSheetId="8">#REF!</definedName>
    <definedName name="_" localSheetId="9">#REF!</definedName>
    <definedName name="_________HTS1" localSheetId="9">#REF!</definedName>
    <definedName name="pa" localSheetId="9">#REF!</definedName>
    <definedName name="___________TS1" localSheetId="9">#REF!</definedName>
    <definedName name="Y" localSheetId="9">#REF!</definedName>
    <definedName name="_TS1" localSheetId="9">#REF!</definedName>
    <definedName name="___________HTS1" localSheetId="9">#REF!</definedName>
    <definedName name="_________HTS2" localSheetId="9">#REF!</definedName>
    <definedName name="___________TS2" localSheetId="9">#REF!</definedName>
    <definedName name="基準単価" localSheetId="9">#REF!</definedName>
    <definedName name="_TS2" localSheetId="9">#REF!</definedName>
    <definedName name="___________HTS2" localSheetId="9">#REF!</definedName>
    <definedName name="\b" localSheetId="9">#REF!</definedName>
    <definedName name="__________TS1" localSheetId="9">#REF!</definedName>
    <definedName name="ｓｒｔｊｓれｊｔ" localSheetId="9">#REF!</definedName>
    <definedName name="__________HTS1" localSheetId="9">#REF!</definedName>
    <definedName name="\a" localSheetId="9">#REF!</definedName>
    <definedName name="__________TS2" localSheetId="9">#REF!</definedName>
    <definedName name="__________HTS2" localSheetId="9">#REF!</definedName>
    <definedName name="\u" localSheetId="9">#REF!</definedName>
    <definedName name="___HTS1" localSheetId="9">#REF!</definedName>
    <definedName name="_________TS1" localSheetId="9">#REF!</definedName>
    <definedName name="___HTS2" localSheetId="9">#REF!</definedName>
    <definedName name="_________TS2" localSheetId="9">#REF!</definedName>
    <definedName name="作業員詰所電灯設備" localSheetId="9">#REF!</definedName>
    <definedName name="\e" localSheetId="9">#REF!</definedName>
    <definedName name="_______HTS1" localSheetId="9">#REF!</definedName>
    <definedName name="a" localSheetId="9">#REF!</definedName>
    <definedName name="\f" localSheetId="9">#REF!</definedName>
    <definedName name="_______HTS2" localSheetId="9">#REF!</definedName>
    <definedName name="金属製建具工事" localSheetId="9">#REF!</definedName>
    <definedName name="_____HTS1" localSheetId="9">#REF!</definedName>
    <definedName name="_______TS1" localSheetId="9">#REF!</definedName>
    <definedName name="ロードトレイン駐車場電灯設備" localSheetId="9">#REF!</definedName>
    <definedName name="_____HTS2" localSheetId="9">#REF!</definedName>
    <definedName name="複合_器具_" localSheetId="9">#REF!</definedName>
    <definedName name="_______TS2" localSheetId="9">#REF!</definedName>
    <definedName name="______TS1" localSheetId="9">#REF!</definedName>
    <definedName name="木工事" localSheetId="9">#REF!</definedName>
    <definedName name="______HTS1" localSheetId="9">#REF!</definedName>
    <definedName name="う" localSheetId="9">#REF!</definedName>
    <definedName name="______TS2" localSheetId="9">#REF!</definedName>
    <definedName name="設計" localSheetId="9">#REF!</definedName>
    <definedName name="______HTS2" localSheetId="9">#REF!</definedName>
    <definedName name="_INP1" localSheetId="9">#REF!</definedName>
    <definedName name="_____TS1" localSheetId="9">#REF!</definedName>
    <definedName name="_INP2" localSheetId="9">#REF!</definedName>
    <definedName name="ハ社" localSheetId="9">#REF!</definedName>
    <definedName name="炊事棟幹線" localSheetId="9">#REF!</definedName>
    <definedName name="_____TS2" localSheetId="9">#REF!</definedName>
    <definedName name="炊事棟避雷針設備" localSheetId="9">#REF!</definedName>
    <definedName name="_HTS1" localSheetId="9">#REF!</definedName>
    <definedName name="___TS1" localSheetId="9">#REF!</definedName>
    <definedName name="_HTS2" localSheetId="9">#REF!</definedName>
    <definedName name="___TS2" localSheetId="9">#REF!</definedName>
    <definedName name="__TS1" localSheetId="9">#REF!</definedName>
    <definedName name="TGOKEI5" localSheetId="9">#REF!</definedName>
    <definedName name="避雷針設備" localSheetId="9">#REF!</definedName>
    <definedName name="__HTS1" localSheetId="9">#REF!</definedName>
    <definedName name="__TS2" localSheetId="9">#REF!</definedName>
    <definedName name="_xlnm.Print_Titles" localSheetId="9">型枠工事!$1:$2</definedName>
    <definedName name="__HTS2" localSheetId="9">#REF!</definedName>
    <definedName name="_INP11" localSheetId="9">#REF!</definedName>
    <definedName name="\l" localSheetId="9">#REF!</definedName>
    <definedName name="h" localSheetId="9">#REF!</definedName>
    <definedName name="PAGE29" localSheetId="9">#REF!</definedName>
    <definedName name="_INP22" localSheetId="9">#REF!</definedName>
    <definedName name="_INP3" localSheetId="9">#REF!</definedName>
    <definedName name="_INP33" localSheetId="9">#REF!</definedName>
    <definedName name="\A__" localSheetId="9">#REF!</definedName>
    <definedName name="HUKEOI" localSheetId="9">#REF!</definedName>
    <definedName name="\c" localSheetId="9">#REF!</definedName>
    <definedName name="g" localSheetId="9">#REF!</definedName>
    <definedName name="\d" localSheetId="9">#REF!</definedName>
    <definedName name="\g" localSheetId="9">#REF!</definedName>
    <definedName name="\h" localSheetId="9">#REF!</definedName>
    <definedName name="ｌ" localSheetId="9" hidden="1">#REF!</definedName>
    <definedName name="印刷" localSheetId="9">#REF!</definedName>
    <definedName name="\i" localSheetId="9">#REF!</definedName>
    <definedName name="\j" localSheetId="9">#REF!</definedName>
    <definedName name="HIGBR" localSheetId="9">#REF!</definedName>
    <definedName name="\k" localSheetId="9">#REF!</definedName>
    <definedName name="\m" localSheetId="9">#REF!</definedName>
    <definedName name="\n" localSheetId="9">#REF!</definedName>
    <definedName name="j" localSheetId="9">#REF!</definedName>
    <definedName name="\o" localSheetId="9">#REF!</definedName>
    <definedName name="k" localSheetId="9">#REF!</definedName>
    <definedName name="\p" localSheetId="9">#REF!</definedName>
    <definedName name="\q" localSheetId="9">#REF!</definedName>
    <definedName name="pami" localSheetId="9">#REF!</definedName>
    <definedName name="\r" localSheetId="9">#REF!</definedName>
    <definedName name="\s" localSheetId="9">#REF!</definedName>
    <definedName name="標準印刷" localSheetId="9">#REF!</definedName>
    <definedName name="\t" localSheetId="9">#REF!</definedName>
    <definedName name="\v" localSheetId="9">#REF!</definedName>
    <definedName name="\w" localSheetId="9">#REF!</definedName>
    <definedName name="\x" localSheetId="9">#REF!</definedName>
    <definedName name="れ" localSheetId="9">#REF!</definedName>
    <definedName name="炊事棟電話設備" localSheetId="9">#REF!</definedName>
    <definedName name="\y" localSheetId="9">#REF!</definedName>
    <definedName name="\z" localSheetId="9">#REF!</definedName>
    <definedName name="ｱｲ" localSheetId="9">#REF!</definedName>
    <definedName name="ａａ" localSheetId="9">#REF!</definedName>
    <definedName name="内訳全印刷" localSheetId="9">[7]!内訳全印刷</definedName>
    <definedName name="AAA" localSheetId="9">#REF!</definedName>
    <definedName name="HKYOTUKASETU" localSheetId="9">#REF!</definedName>
    <definedName name="AUTOEXEC" localSheetId="9">#REF!</definedName>
    <definedName name="自動車車庫棟幹線設備" localSheetId="9">#REF!</definedName>
    <definedName name="A社" localSheetId="9">#REF!</definedName>
    <definedName name="Ｂ社" localSheetId="9">#REF!</definedName>
    <definedName name="左官工事" localSheetId="9">#REF!</definedName>
    <definedName name="ＣＣ" localSheetId="9">#REF!</definedName>
    <definedName name="COUNT" localSheetId="9">#REF!</definedName>
    <definedName name="Ｃ社" localSheetId="9">#REF!</definedName>
    <definedName name="d" localSheetId="9">#REF!</definedName>
    <definedName name="GB" localSheetId="9">#REF!</definedName>
    <definedName name="GBS" localSheetId="9">#REF!</definedName>
    <definedName name="HA" localSheetId="9">#REF!</definedName>
    <definedName name="HGB" localSheetId="9">#REF!</definedName>
    <definedName name="HGBS" localSheetId="9">#REF!</definedName>
    <definedName name="HGOKEI" localSheetId="9">#REF!</definedName>
    <definedName name="HGOKEI1" localSheetId="9">#REF!</definedName>
    <definedName name="HGOKEI2" localSheetId="9">#REF!</definedName>
    <definedName name="KEISEN2" localSheetId="9">#REF!</definedName>
    <definedName name="HGOKEI3" localSheetId="9">#REF!</definedName>
    <definedName name="HGOKEI4" localSheetId="9">#REF!</definedName>
    <definedName name="HGOKEI5" localSheetId="9">#REF!</definedName>
    <definedName name="HIGB" localSheetId="9">#REF!</definedName>
    <definedName name="HIP" localSheetId="9">#REF!</definedName>
    <definedName name="枚数1" localSheetId="9">#REF!</definedName>
    <definedName name="hk" localSheetId="9">#REF!</definedName>
    <definedName name="か" localSheetId="9">#REF!</definedName>
    <definedName name="HKAR" localSheetId="9">#REF!</definedName>
    <definedName name="HKEI" localSheetId="9">#REF!</definedName>
    <definedName name="HKK" localSheetId="9">#REF!</definedName>
    <definedName name="ＭＭ" localSheetId="9">#REF!</definedName>
    <definedName name="HKOJIKAKAKU" localSheetId="9">#REF!</definedName>
    <definedName name="HKOJIKEI" localSheetId="9">#REF!</definedName>
    <definedName name="え" localSheetId="9">#REF!</definedName>
    <definedName name="HKYOTUHI" localSheetId="9">#REF!</definedName>
    <definedName name="HOSEI" localSheetId="9">#REF!</definedName>
    <definedName name="HOU" localSheetId="9">#REF!</definedName>
    <definedName name="SYUMOKU1" localSheetId="9">#REF!</definedName>
    <definedName name="HSGB" localSheetId="9">#REF!</definedName>
    <definedName name="HUKE" localSheetId="9">#REF!</definedName>
    <definedName name="HX" localSheetId="9">#REF!</definedName>
    <definedName name="HY" localSheetId="9">#REF!</definedName>
    <definedName name="HZEI" localSheetId="9">#REF!</definedName>
    <definedName name="自動車車庫棟避雷針設備" localSheetId="9">#REF!</definedName>
    <definedName name="東高" localSheetId="9">#REF!</definedName>
    <definedName name="IGB" localSheetId="9">#REF!</definedName>
    <definedName name="IGBR" localSheetId="9">#REF!</definedName>
    <definedName name="INP0" localSheetId="9">#REF!</definedName>
    <definedName name="コンク" localSheetId="9">#REF!</definedName>
    <definedName name="し" localSheetId="9">#REF!</definedName>
    <definedName name="IP" localSheetId="9">#REF!</definedName>
    <definedName name="jk" localSheetId="9">#REF!</definedName>
    <definedName name="撤去工事" localSheetId="9">#REF!</definedName>
    <definedName name="内訳書" localSheetId="9">#REF!</definedName>
    <definedName name="KAR" localSheetId="9">#REF!</definedName>
    <definedName name="KBFR" localSheetId="9">#REF!</definedName>
    <definedName name="KEI" localSheetId="9">#REF!</definedName>
    <definedName name="KK" localSheetId="9">#REF!</definedName>
    <definedName name="MENU" localSheetId="9">#REF!</definedName>
    <definedName name="MENU110" localSheetId="9">#REF!</definedName>
    <definedName name="MENU112" localSheetId="9">#REF!</definedName>
    <definedName name="MENU120" localSheetId="9">#REF!</definedName>
    <definedName name="NIZI" localSheetId="9">#REF!</definedName>
    <definedName name="ＮＮ" localSheetId="9">#REF!</definedName>
    <definedName name="OU" localSheetId="9">#REF!</definedName>
    <definedName name="PAGE01" localSheetId="9">#REF!</definedName>
    <definedName name="内訳頁印刷" localSheetId="9">[7]!内訳頁印刷</definedName>
    <definedName name="PRINT" localSheetId="9">#REF!</definedName>
    <definedName name="_xlnm.Print_Area" localSheetId="9">型枠工事!$A$1:$H$32</definedName>
    <definedName name="PRINT_AREA_MI" localSheetId="9">#REF!</definedName>
    <definedName name="倉庫棟自火報設備" localSheetId="9">#REF!</definedName>
    <definedName name="PRINT1" localSheetId="9">#REF!</definedName>
    <definedName name="金抜印刷" localSheetId="9">[7]!金抜印刷</definedName>
    <definedName name="PRINT2" localSheetId="9">#REF!</definedName>
    <definedName name="PRINT3" localSheetId="9">#REF!</definedName>
    <definedName name="PRINT4" localSheetId="9">#REF!</definedName>
    <definedName name="SGB" localSheetId="9">#REF!</definedName>
    <definedName name="SYUMOKU2" localSheetId="9">#REF!</definedName>
    <definedName name="SYUMOKU3" localSheetId="9">#REF!</definedName>
    <definedName name="えええ" localSheetId="9">#REF!</definedName>
    <definedName name="部分印刷" localSheetId="9">#REF!</definedName>
    <definedName name="文字ﾋﾟｯﾁ" localSheetId="9">#REF!</definedName>
    <definedName name="SYUMOKU4" localSheetId="9">#REF!</definedName>
    <definedName name="単抜印刷" localSheetId="9">#REF!</definedName>
    <definedName name="SYUMOKU5" localSheetId="9">#REF!</definedName>
    <definedName name="TGOKEI" localSheetId="9">#REF!</definedName>
    <definedName name="TGOKEI1" localSheetId="9">#REF!</definedName>
    <definedName name="総括枚数" localSheetId="9">#REF!</definedName>
    <definedName name="TGOKEI2" localSheetId="9">#REF!</definedName>
    <definedName name="TUKEOI" localSheetId="9">#REF!</definedName>
    <definedName name="TGOKEI3" localSheetId="9">#REF!</definedName>
    <definedName name="TGOKEI4" localSheetId="9">#REF!</definedName>
    <definedName name="TKOJIKAKAKU" localSheetId="9">#REF!</definedName>
    <definedName name="TKOJIKEI" localSheetId="9">#REF!</definedName>
    <definedName name="TKYOTUHI" localSheetId="9">#REF!</definedName>
    <definedName name="ド" localSheetId="9">#REF!</definedName>
    <definedName name="TKYOTUKASETU" localSheetId="9">#REF!</definedName>
    <definedName name="ｔｔｔ" localSheetId="9">#REF!</definedName>
    <definedName name="TZEI" localSheetId="9">#REF!</definedName>
    <definedName name="UKE" localSheetId="9">#REF!</definedName>
    <definedName name="倉庫棟" localSheetId="9">#REF!</definedName>
    <definedName name="X" localSheetId="9">#REF!</definedName>
    <definedName name="Y_N" localSheetId="9">#REF!</definedName>
    <definedName name="ああ" localSheetId="9">#REF!</definedName>
    <definedName name="ああああ" localSheetId="9">#REF!</definedName>
    <definedName name="あああああ" localSheetId="9">#REF!</definedName>
    <definedName name="い" localSheetId="9">#REF!</definedName>
    <definedName name="いいいい" localSheetId="9">#REF!</definedName>
    <definedName name="イ社" localSheetId="9">#REF!</definedName>
    <definedName name="ううう" localSheetId="9">#REF!</definedName>
    <definedName name="代価３" localSheetId="9">#REF!</definedName>
    <definedName name="かがみ" localSheetId="9">#REF!</definedName>
    <definedName name="管容量" localSheetId="9">#REF!</definedName>
    <definedName name="き" localSheetId="9">#REF!</definedName>
    <definedName name="電気工事" localSheetId="9">#REF!</definedName>
    <definedName name="く" localSheetId="9">#REF!</definedName>
    <definedName name="コマンド" localSheetId="9">#REF!</definedName>
    <definedName name="コンクリート・型枠・鉄筋工事" localSheetId="9">#REF!</definedName>
    <definedName name="さ" localSheetId="9">#REF!</definedName>
    <definedName name="サイズＡ" localSheetId="9">#REF!</definedName>
    <definedName name="サイズＡ１" localSheetId="9">#REF!</definedName>
    <definedName name="す" localSheetId="9">#REF!</definedName>
    <definedName name="だいか" localSheetId="9">#REF!</definedName>
    <definedName name="命令" localSheetId="9">#REF!</definedName>
    <definedName name="タイトルベース" localSheetId="9">#REF!</definedName>
    <definedName name="ロードトレイン駐車場幹線設備" localSheetId="9">#REF!</definedName>
    <definedName name="たたた" localSheetId="9">#REF!</definedName>
    <definedName name="っＨ" localSheetId="9">#REF!</definedName>
    <definedName name="っっＨ" localSheetId="9">#REF!</definedName>
    <definedName name="ハ" localSheetId="9">#REF!</definedName>
    <definedName name="ぱ" localSheetId="9">#REF!</definedName>
    <definedName name="ぱ2" localSheetId="9">#REF!</definedName>
    <definedName name="ミ" localSheetId="9">#REF!</definedName>
    <definedName name="メニュウ" localSheetId="9">#REF!</definedName>
    <definedName name="レ" localSheetId="9">#REF!</definedName>
    <definedName name="ロードトレイン駐車場" localSheetId="9">#REF!</definedName>
    <definedName name="ロードトレイン駐車場避雷針設備" localSheetId="9">#REF!</definedName>
    <definedName name="ロ社" localSheetId="9">#REF!</definedName>
    <definedName name="印刷1" localSheetId="9">#REF!</definedName>
    <definedName name="印刷2" localSheetId="9">#REF!</definedName>
    <definedName name="代価表3" localSheetId="9" hidden="1">#REF!</definedName>
    <definedName name="印刷部数" localSheetId="9">#REF!</definedName>
    <definedName name="乙タイトル" localSheetId="9">#REF!</definedName>
    <definedName name="各項目" localSheetId="9">#REF!</definedName>
    <definedName name="基礎" localSheetId="9">#REF!</definedName>
    <definedName name="深さ判定" localSheetId="9">#REF!</definedName>
    <definedName name="金属工事" localSheetId="9">#REF!</definedName>
    <definedName name="入力" localSheetId="9">#REF!</definedName>
    <definedName name="見積比較最新" localSheetId="9">#REF!</definedName>
    <definedName name="呼出" localSheetId="9">#REF!</definedName>
    <definedName name="工事枚数" localSheetId="9">#REF!</definedName>
    <definedName name="硝子工事" localSheetId="9">#REF!</definedName>
    <definedName name="根拠全印刷" localSheetId="9">[7]!根拠全印刷</definedName>
    <definedName name="根拠頁印刷" localSheetId="9">[7]!根拠頁印刷</definedName>
    <definedName name="作業員詰所" localSheetId="9">#REF!</definedName>
    <definedName name="作業員詰所幹線動力設備" localSheetId="9">#REF!</definedName>
    <definedName name="作業員詰所自火報設備" localSheetId="9">#REF!</definedName>
    <definedName name="作業員詰所電話設備" localSheetId="9">#REF!</definedName>
    <definedName name="作業員詰所避雷針設備" localSheetId="9">#REF!</definedName>
    <definedName name="作業員詰所放送設備" localSheetId="9">#REF!</definedName>
    <definedName name="雑工事" localSheetId="9">#REF!</definedName>
    <definedName name="自火報・店Ｐ２" localSheetId="9">#REF!</definedName>
    <definedName name="代価2" localSheetId="9">#REF!</definedName>
    <definedName name="自動車車庫棟" localSheetId="9">#REF!</definedName>
    <definedName name="自動車車庫棟電灯設備" localSheetId="9">#REF!</definedName>
    <definedName name="終了" localSheetId="9">#REF!</definedName>
    <definedName name="部数2" localSheetId="9">#REF!</definedName>
    <definedName name="縮小印刷" localSheetId="9">#REF!</definedName>
    <definedName name="小山" localSheetId="9">#REF!</definedName>
    <definedName name="新規" localSheetId="9">#REF!</definedName>
    <definedName name="深さ区分" localSheetId="9">#REF!</definedName>
    <definedName name="炊事棟" localSheetId="9">#REF!</definedName>
    <definedName name="炊事棟弱電設備" localSheetId="9">#REF!</definedName>
    <definedName name="炊事棟電灯設備" localSheetId="9">#REF!</definedName>
    <definedName name="設計書" localSheetId="9">#REF!</definedName>
    <definedName name="設定" localSheetId="9">#REF!</definedName>
    <definedName name="全部印刷" localSheetId="9">#REF!</definedName>
    <definedName name="倉庫棟幹線設備" localSheetId="9">#REF!</definedName>
    <definedName name="倉庫棟電灯設備" localSheetId="9">#REF!</definedName>
    <definedName name="倉庫棟避雷針設備" localSheetId="9">#REF!</definedName>
    <definedName name="代価5" localSheetId="9">#REF!</definedName>
    <definedName name="代価表１" localSheetId="9">#REF!</definedName>
    <definedName name="単抜作成" localSheetId="9">#REF!</definedName>
    <definedName name="端子盤Ｐ２" localSheetId="9">#REF!</definedName>
    <definedName name="直径" localSheetId="9">#REF!</definedName>
    <definedName name="直接仮設工事" localSheetId="9">#REF!</definedName>
    <definedName name="塗装工事" localSheetId="9">#REF!</definedName>
    <definedName name="土工事" localSheetId="9">#REF!</definedName>
    <definedName name="動力制御盤Ｐ２" localSheetId="9">#REF!</definedName>
    <definedName name="内外装工事" localSheetId="9">#REF!</definedName>
    <definedName name="内訳書１" localSheetId="9">#REF!</definedName>
    <definedName name="表紙枚数" localSheetId="9">#REF!</definedName>
    <definedName name="幅計算" localSheetId="9">#REF!</definedName>
    <definedName name="複合_配管_" localSheetId="9">#REF!</definedName>
    <definedName name="複単" localSheetId="9">#REF!</definedName>
    <definedName name="平均深さ" localSheetId="9">#REF!</definedName>
    <definedName name="保存" localSheetId="9">#REF!</definedName>
    <definedName name="防水工事" localSheetId="9">#REF!</definedName>
    <definedName name="木製建具工事" localSheetId="9">#REF!</definedName>
    <definedName name="_" localSheetId="10">#REF!</definedName>
    <definedName name="_________HTS1" localSheetId="10">#REF!</definedName>
    <definedName name="pa" localSheetId="10">#REF!</definedName>
    <definedName name="___________TS1" localSheetId="10">#REF!</definedName>
    <definedName name="Y" localSheetId="10">#REF!</definedName>
    <definedName name="_TS1" localSheetId="10">#REF!</definedName>
    <definedName name="___________HTS1" localSheetId="10">#REF!</definedName>
    <definedName name="_________HTS2" localSheetId="10">#REF!</definedName>
    <definedName name="___________TS2" localSheetId="10">#REF!</definedName>
    <definedName name="基準単価" localSheetId="10">#REF!</definedName>
    <definedName name="_TS2" localSheetId="10">#REF!</definedName>
    <definedName name="___________HTS2" localSheetId="10">#REF!</definedName>
    <definedName name="\b" localSheetId="10">#REF!</definedName>
    <definedName name="__________TS1" localSheetId="10">#REF!</definedName>
    <definedName name="ｓｒｔｊｓれｊｔ" localSheetId="10">#REF!</definedName>
    <definedName name="__________HTS1" localSheetId="10">#REF!</definedName>
    <definedName name="\a" localSheetId="10">#REF!</definedName>
    <definedName name="__________TS2" localSheetId="10">#REF!</definedName>
    <definedName name="__________HTS2" localSheetId="10">#REF!</definedName>
    <definedName name="\u" localSheetId="10">#REF!</definedName>
    <definedName name="___HTS1" localSheetId="10">#REF!</definedName>
    <definedName name="_________TS1" localSheetId="10">#REF!</definedName>
    <definedName name="___HTS2" localSheetId="10">#REF!</definedName>
    <definedName name="_________TS2" localSheetId="10">#REF!</definedName>
    <definedName name="作業員詰所電灯設備" localSheetId="10">#REF!</definedName>
    <definedName name="\e" localSheetId="10">#REF!</definedName>
    <definedName name="_______HTS1" localSheetId="10">#REF!</definedName>
    <definedName name="a" localSheetId="10">#REF!</definedName>
    <definedName name="\f" localSheetId="10">#REF!</definedName>
    <definedName name="_______HTS2" localSheetId="10">#REF!</definedName>
    <definedName name="金属製建具工事" localSheetId="10">#REF!</definedName>
    <definedName name="_____HTS1" localSheetId="10">#REF!</definedName>
    <definedName name="_______TS1" localSheetId="10">#REF!</definedName>
    <definedName name="ロードトレイン駐車場電灯設備" localSheetId="10">#REF!</definedName>
    <definedName name="_____HTS2" localSheetId="10">#REF!</definedName>
    <definedName name="複合_器具_" localSheetId="10">#REF!</definedName>
    <definedName name="_______TS2" localSheetId="10">#REF!</definedName>
    <definedName name="______TS1" localSheetId="10">#REF!</definedName>
    <definedName name="木工事" localSheetId="10">#REF!</definedName>
    <definedName name="______HTS1" localSheetId="10">#REF!</definedName>
    <definedName name="う" localSheetId="10">#REF!</definedName>
    <definedName name="______TS2" localSheetId="10">#REF!</definedName>
    <definedName name="設計" localSheetId="10">#REF!</definedName>
    <definedName name="______HTS2" localSheetId="10">#REF!</definedName>
    <definedName name="_INP1" localSheetId="10">#REF!</definedName>
    <definedName name="_____TS1" localSheetId="10">#REF!</definedName>
    <definedName name="_INP2" localSheetId="10">#REF!</definedName>
    <definedName name="ハ社" localSheetId="10">#REF!</definedName>
    <definedName name="炊事棟幹線" localSheetId="10">#REF!</definedName>
    <definedName name="_____TS2" localSheetId="10">#REF!</definedName>
    <definedName name="炊事棟避雷針設備" localSheetId="10">#REF!</definedName>
    <definedName name="_HTS1" localSheetId="10">#REF!</definedName>
    <definedName name="___TS1" localSheetId="10">#REF!</definedName>
    <definedName name="_HTS2" localSheetId="10">#REF!</definedName>
    <definedName name="___TS2" localSheetId="10">#REF!</definedName>
    <definedName name="__TS1" localSheetId="10">#REF!</definedName>
    <definedName name="TGOKEI5" localSheetId="10">#REF!</definedName>
    <definedName name="避雷針設備" localSheetId="10">#REF!</definedName>
    <definedName name="__HTS1" localSheetId="10">#REF!</definedName>
    <definedName name="__TS2" localSheetId="10">#REF!</definedName>
    <definedName name="_xlnm.Print_Titles" localSheetId="10">鉄骨工事!$1:$2</definedName>
    <definedName name="__HTS2" localSheetId="10">#REF!</definedName>
    <definedName name="_INP11" localSheetId="10">#REF!</definedName>
    <definedName name="\l" localSheetId="10">#REF!</definedName>
    <definedName name="h" localSheetId="10">#REF!</definedName>
    <definedName name="PAGE29" localSheetId="10">#REF!</definedName>
    <definedName name="_INP22" localSheetId="10">#REF!</definedName>
    <definedName name="_INP3" localSheetId="10">#REF!</definedName>
    <definedName name="_INP33" localSheetId="10">#REF!</definedName>
    <definedName name="\A__" localSheetId="10">#REF!</definedName>
    <definedName name="HUKEOI" localSheetId="10">#REF!</definedName>
    <definedName name="\c" localSheetId="10">#REF!</definedName>
    <definedName name="g" localSheetId="10">#REF!</definedName>
    <definedName name="\d" localSheetId="10">#REF!</definedName>
    <definedName name="\g" localSheetId="10">#REF!</definedName>
    <definedName name="\h" localSheetId="10">#REF!</definedName>
    <definedName name="ｌ" localSheetId="10" hidden="1">#REF!</definedName>
    <definedName name="印刷" localSheetId="10">#REF!</definedName>
    <definedName name="\i" localSheetId="10">#REF!</definedName>
    <definedName name="\j" localSheetId="10">#REF!</definedName>
    <definedName name="HIGBR" localSheetId="10">#REF!</definedName>
    <definedName name="\k" localSheetId="10">#REF!</definedName>
    <definedName name="\m" localSheetId="10">#REF!</definedName>
    <definedName name="\n" localSheetId="10">#REF!</definedName>
    <definedName name="j" localSheetId="10">#REF!</definedName>
    <definedName name="\o" localSheetId="10">#REF!</definedName>
    <definedName name="k" localSheetId="10">#REF!</definedName>
    <definedName name="\p" localSheetId="10">#REF!</definedName>
    <definedName name="\q" localSheetId="10">#REF!</definedName>
    <definedName name="pami" localSheetId="10">#REF!</definedName>
    <definedName name="\r" localSheetId="10">#REF!</definedName>
    <definedName name="\s" localSheetId="10">#REF!</definedName>
    <definedName name="標準印刷" localSheetId="10">#REF!</definedName>
    <definedName name="\t" localSheetId="10">#REF!</definedName>
    <definedName name="\v" localSheetId="10">#REF!</definedName>
    <definedName name="\w" localSheetId="10">#REF!</definedName>
    <definedName name="\x" localSheetId="10">#REF!</definedName>
    <definedName name="れ" localSheetId="10">#REF!</definedName>
    <definedName name="炊事棟電話設備" localSheetId="10">#REF!</definedName>
    <definedName name="\y" localSheetId="10">#REF!</definedName>
    <definedName name="\z" localSheetId="10">#REF!</definedName>
    <definedName name="ｱｲ" localSheetId="10">#REF!</definedName>
    <definedName name="ａａ" localSheetId="10">#REF!</definedName>
    <definedName name="内訳全印刷" localSheetId="10">[7]!内訳全印刷</definedName>
    <definedName name="AAA" localSheetId="10">#REF!</definedName>
    <definedName name="HKYOTUKASETU" localSheetId="10">#REF!</definedName>
    <definedName name="AUTOEXEC" localSheetId="10">#REF!</definedName>
    <definedName name="自動車車庫棟幹線設備" localSheetId="10">#REF!</definedName>
    <definedName name="A社" localSheetId="10">#REF!</definedName>
    <definedName name="Ｂ社" localSheetId="10">#REF!</definedName>
    <definedName name="左官工事" localSheetId="10">#REF!</definedName>
    <definedName name="ＣＣ" localSheetId="10">#REF!</definedName>
    <definedName name="COUNT" localSheetId="10">#REF!</definedName>
    <definedName name="Ｃ社" localSheetId="10">#REF!</definedName>
    <definedName name="d" localSheetId="10">#REF!</definedName>
    <definedName name="GB" localSheetId="10">#REF!</definedName>
    <definedName name="GBS" localSheetId="10">#REF!</definedName>
    <definedName name="HA" localSheetId="10">#REF!</definedName>
    <definedName name="HGB" localSheetId="10">#REF!</definedName>
    <definedName name="HGBS" localSheetId="10">#REF!</definedName>
    <definedName name="HGOKEI" localSheetId="10">#REF!</definedName>
    <definedName name="HGOKEI1" localSheetId="10">#REF!</definedName>
    <definedName name="HGOKEI2" localSheetId="10">#REF!</definedName>
    <definedName name="KEISEN2" localSheetId="10">#REF!</definedName>
    <definedName name="HGOKEI3" localSheetId="10">#REF!</definedName>
    <definedName name="HGOKEI4" localSheetId="10">#REF!</definedName>
    <definedName name="HGOKEI5" localSheetId="10">#REF!</definedName>
    <definedName name="HIGB" localSheetId="10">#REF!</definedName>
    <definedName name="HIP" localSheetId="10">#REF!</definedName>
    <definedName name="枚数1" localSheetId="10">#REF!</definedName>
    <definedName name="hk" localSheetId="10">#REF!</definedName>
    <definedName name="か" localSheetId="10">#REF!</definedName>
    <definedName name="HKAR" localSheetId="10">#REF!</definedName>
    <definedName name="HKEI" localSheetId="10">#REF!</definedName>
    <definedName name="HKK" localSheetId="10">#REF!</definedName>
    <definedName name="ＭＭ" localSheetId="10">#REF!</definedName>
    <definedName name="HKOJIKAKAKU" localSheetId="10">#REF!</definedName>
    <definedName name="HKOJIKEI" localSheetId="10">#REF!</definedName>
    <definedName name="え" localSheetId="10">#REF!</definedName>
    <definedName name="HKYOTUHI" localSheetId="10">#REF!</definedName>
    <definedName name="HOSEI" localSheetId="10">#REF!</definedName>
    <definedName name="HOU" localSheetId="10">#REF!</definedName>
    <definedName name="SYUMOKU1" localSheetId="10">#REF!</definedName>
    <definedName name="HSGB" localSheetId="10">#REF!</definedName>
    <definedName name="HUKE" localSheetId="10">#REF!</definedName>
    <definedName name="HX" localSheetId="10">#REF!</definedName>
    <definedName name="HY" localSheetId="10">#REF!</definedName>
    <definedName name="HZEI" localSheetId="10">#REF!</definedName>
    <definedName name="自動車車庫棟避雷針設備" localSheetId="10">#REF!</definedName>
    <definedName name="東高" localSheetId="10">#REF!</definedName>
    <definedName name="IGB" localSheetId="10">#REF!</definedName>
    <definedName name="IGBR" localSheetId="10">#REF!</definedName>
    <definedName name="INP0" localSheetId="10">#REF!</definedName>
    <definedName name="コンク" localSheetId="10">#REF!</definedName>
    <definedName name="し" localSheetId="10">#REF!</definedName>
    <definedName name="IP" localSheetId="10">#REF!</definedName>
    <definedName name="jk" localSheetId="10">#REF!</definedName>
    <definedName name="撤去工事" localSheetId="10">#REF!</definedName>
    <definedName name="内訳書" localSheetId="10">#REF!</definedName>
    <definedName name="KAR" localSheetId="10">#REF!</definedName>
    <definedName name="KBFR" localSheetId="10">#REF!</definedName>
    <definedName name="KEI" localSheetId="10">#REF!</definedName>
    <definedName name="KK" localSheetId="10">#REF!</definedName>
    <definedName name="MENU" localSheetId="10">#REF!</definedName>
    <definedName name="MENU110" localSheetId="10">#REF!</definedName>
    <definedName name="MENU112" localSheetId="10">#REF!</definedName>
    <definedName name="MENU120" localSheetId="10">#REF!</definedName>
    <definedName name="NIZI" localSheetId="10">#REF!</definedName>
    <definedName name="ＮＮ" localSheetId="10">#REF!</definedName>
    <definedName name="OU" localSheetId="10">#REF!</definedName>
    <definedName name="PAGE01" localSheetId="10">#REF!</definedName>
    <definedName name="内訳頁印刷" localSheetId="10">[7]!内訳頁印刷</definedName>
    <definedName name="PRINT" localSheetId="10">#REF!</definedName>
    <definedName name="_xlnm.Print_Area" localSheetId="10">鉄骨工事!$A$1:$H$62</definedName>
    <definedName name="PRINT_AREA_MI" localSheetId="10">#REF!</definedName>
    <definedName name="倉庫棟自火報設備" localSheetId="10">#REF!</definedName>
    <definedName name="PRINT1" localSheetId="10">#REF!</definedName>
    <definedName name="金抜印刷" localSheetId="10">[7]!金抜印刷</definedName>
    <definedName name="PRINT2" localSheetId="10">#REF!</definedName>
    <definedName name="PRINT3" localSheetId="10">#REF!</definedName>
    <definedName name="PRINT4" localSheetId="10">#REF!</definedName>
    <definedName name="SGB" localSheetId="10">#REF!</definedName>
    <definedName name="SYUMOKU2" localSheetId="10">#REF!</definedName>
    <definedName name="SYUMOKU3" localSheetId="10">#REF!</definedName>
    <definedName name="えええ" localSheetId="10">#REF!</definedName>
    <definedName name="部分印刷" localSheetId="10">#REF!</definedName>
    <definedName name="文字ﾋﾟｯﾁ" localSheetId="10">#REF!</definedName>
    <definedName name="SYUMOKU4" localSheetId="10">#REF!</definedName>
    <definedName name="単抜印刷" localSheetId="10">#REF!</definedName>
    <definedName name="SYUMOKU5" localSheetId="10">#REF!</definedName>
    <definedName name="TGOKEI" localSheetId="10">#REF!</definedName>
    <definedName name="TGOKEI1" localSheetId="10">#REF!</definedName>
    <definedName name="総括枚数" localSheetId="10">#REF!</definedName>
    <definedName name="TGOKEI2" localSheetId="10">#REF!</definedName>
    <definedName name="TUKEOI" localSheetId="10">#REF!</definedName>
    <definedName name="TGOKEI3" localSheetId="10">#REF!</definedName>
    <definedName name="TGOKEI4" localSheetId="10">#REF!</definedName>
    <definedName name="TKOJIKAKAKU" localSheetId="10">#REF!</definedName>
    <definedName name="TKOJIKEI" localSheetId="10">#REF!</definedName>
    <definedName name="TKYOTUHI" localSheetId="10">#REF!</definedName>
    <definedName name="ド" localSheetId="10">#REF!</definedName>
    <definedName name="TKYOTUKASETU" localSheetId="10">#REF!</definedName>
    <definedName name="ｔｔｔ" localSheetId="10">#REF!</definedName>
    <definedName name="TZEI" localSheetId="10">#REF!</definedName>
    <definedName name="UKE" localSheetId="10">#REF!</definedName>
    <definedName name="倉庫棟" localSheetId="10">#REF!</definedName>
    <definedName name="X" localSheetId="10">#REF!</definedName>
    <definedName name="Y_N" localSheetId="10">#REF!</definedName>
    <definedName name="ああ" localSheetId="10">#REF!</definedName>
    <definedName name="ああああ" localSheetId="10">#REF!</definedName>
    <definedName name="あああああ" localSheetId="10">#REF!</definedName>
    <definedName name="い" localSheetId="10">#REF!</definedName>
    <definedName name="いいいい" localSheetId="10">#REF!</definedName>
    <definedName name="イ社" localSheetId="10">#REF!</definedName>
    <definedName name="ううう" localSheetId="10">#REF!</definedName>
    <definedName name="代価３" localSheetId="10">#REF!</definedName>
    <definedName name="かがみ" localSheetId="10">#REF!</definedName>
    <definedName name="管容量" localSheetId="10">#REF!</definedName>
    <definedName name="き" localSheetId="10">#REF!</definedName>
    <definedName name="電気工事" localSheetId="10">#REF!</definedName>
    <definedName name="く" localSheetId="10">#REF!</definedName>
    <definedName name="コマンド" localSheetId="10">#REF!</definedName>
    <definedName name="コンクリート・型枠・鉄筋工事" localSheetId="10">#REF!</definedName>
    <definedName name="さ" localSheetId="10">#REF!</definedName>
    <definedName name="サイズＡ" localSheetId="10">#REF!</definedName>
    <definedName name="サイズＡ１" localSheetId="10">#REF!</definedName>
    <definedName name="す" localSheetId="10">#REF!</definedName>
    <definedName name="だいか" localSheetId="10">#REF!</definedName>
    <definedName name="命令" localSheetId="10">#REF!</definedName>
    <definedName name="タイトルベース" localSheetId="10">#REF!</definedName>
    <definedName name="ロードトレイン駐車場幹線設備" localSheetId="10">#REF!</definedName>
    <definedName name="たたた" localSheetId="10">#REF!</definedName>
    <definedName name="っＨ" localSheetId="10">#REF!</definedName>
    <definedName name="っっＨ" localSheetId="10">#REF!</definedName>
    <definedName name="ハ" localSheetId="10">#REF!</definedName>
    <definedName name="ぱ" localSheetId="10">#REF!</definedName>
    <definedName name="ぱ2" localSheetId="10">#REF!</definedName>
    <definedName name="ミ" localSheetId="10">#REF!</definedName>
    <definedName name="メニュウ" localSheetId="10">#REF!</definedName>
    <definedName name="レ" localSheetId="10">#REF!</definedName>
    <definedName name="ロードトレイン駐車場" localSheetId="10">#REF!</definedName>
    <definedName name="ロードトレイン駐車場避雷針設備" localSheetId="10">#REF!</definedName>
    <definedName name="ロ社" localSheetId="10">#REF!</definedName>
    <definedName name="印刷1" localSheetId="10">#REF!</definedName>
    <definedName name="印刷2" localSheetId="10">#REF!</definedName>
    <definedName name="代価表3" localSheetId="10" hidden="1">#REF!</definedName>
    <definedName name="印刷部数" localSheetId="10">#REF!</definedName>
    <definedName name="乙タイトル" localSheetId="10">#REF!</definedName>
    <definedName name="各項目" localSheetId="10">#REF!</definedName>
    <definedName name="基礎" localSheetId="10">#REF!</definedName>
    <definedName name="深さ判定" localSheetId="10">#REF!</definedName>
    <definedName name="金属工事" localSheetId="10">#REF!</definedName>
    <definedName name="入力" localSheetId="10">#REF!</definedName>
    <definedName name="見積比較最新" localSheetId="10">#REF!</definedName>
    <definedName name="呼出" localSheetId="10">#REF!</definedName>
    <definedName name="工事枚数" localSheetId="10">#REF!</definedName>
    <definedName name="硝子工事" localSheetId="10">#REF!</definedName>
    <definedName name="根拠全印刷" localSheetId="10">[7]!根拠全印刷</definedName>
    <definedName name="根拠頁印刷" localSheetId="10">[7]!根拠頁印刷</definedName>
    <definedName name="作業員詰所" localSheetId="10">#REF!</definedName>
    <definedName name="作業員詰所幹線動力設備" localSheetId="10">#REF!</definedName>
    <definedName name="作業員詰所自火報設備" localSheetId="10">#REF!</definedName>
    <definedName name="作業員詰所電話設備" localSheetId="10">#REF!</definedName>
    <definedName name="作業員詰所避雷針設備" localSheetId="10">#REF!</definedName>
    <definedName name="作業員詰所放送設備" localSheetId="10">#REF!</definedName>
    <definedName name="雑工事" localSheetId="10">#REF!</definedName>
    <definedName name="自火報・店Ｐ２" localSheetId="10">#REF!</definedName>
    <definedName name="代価2" localSheetId="10">#REF!</definedName>
    <definedName name="自動車車庫棟" localSheetId="10">#REF!</definedName>
    <definedName name="自動車車庫棟電灯設備" localSheetId="10">#REF!</definedName>
    <definedName name="終了" localSheetId="10">#REF!</definedName>
    <definedName name="部数2" localSheetId="10">#REF!</definedName>
    <definedName name="縮小印刷" localSheetId="10">#REF!</definedName>
    <definedName name="小山" localSheetId="10">#REF!</definedName>
    <definedName name="新規" localSheetId="10">#REF!</definedName>
    <definedName name="深さ区分" localSheetId="10">#REF!</definedName>
    <definedName name="炊事棟" localSheetId="10">#REF!</definedName>
    <definedName name="炊事棟弱電設備" localSheetId="10">#REF!</definedName>
    <definedName name="炊事棟電灯設備" localSheetId="10">#REF!</definedName>
    <definedName name="設計書" localSheetId="10">#REF!</definedName>
    <definedName name="設定" localSheetId="10">#REF!</definedName>
    <definedName name="全部印刷" localSheetId="10">#REF!</definedName>
    <definedName name="倉庫棟幹線設備" localSheetId="10">#REF!</definedName>
    <definedName name="倉庫棟電灯設備" localSheetId="10">#REF!</definedName>
    <definedName name="倉庫棟避雷針設備" localSheetId="10">#REF!</definedName>
    <definedName name="代価5" localSheetId="10">#REF!</definedName>
    <definedName name="代価表１" localSheetId="10">#REF!</definedName>
    <definedName name="単抜作成" localSheetId="10">#REF!</definedName>
    <definedName name="端子盤Ｐ２" localSheetId="10">#REF!</definedName>
    <definedName name="直径" localSheetId="10">#REF!</definedName>
    <definedName name="直接仮設工事" localSheetId="10">#REF!</definedName>
    <definedName name="塗装工事" localSheetId="10">#REF!</definedName>
    <definedName name="土工事" localSheetId="10">#REF!</definedName>
    <definedName name="動力制御盤Ｐ２" localSheetId="10">#REF!</definedName>
    <definedName name="内外装工事" localSheetId="10">#REF!</definedName>
    <definedName name="内訳書１" localSheetId="10">#REF!</definedName>
    <definedName name="表紙枚数" localSheetId="10">#REF!</definedName>
    <definedName name="幅計算" localSheetId="10">#REF!</definedName>
    <definedName name="複合_配管_" localSheetId="10">#REF!</definedName>
    <definedName name="複単" localSheetId="10">#REF!</definedName>
    <definedName name="平均深さ" localSheetId="10">#REF!</definedName>
    <definedName name="保存" localSheetId="10">#REF!</definedName>
    <definedName name="防水工事" localSheetId="10">#REF!</definedName>
    <definedName name="木製建具工事" localSheetId="10">#REF!</definedName>
    <definedName name="_" localSheetId="11">#REF!</definedName>
    <definedName name="_________HTS1" localSheetId="11">#REF!</definedName>
    <definedName name="pa" localSheetId="11">#REF!</definedName>
    <definedName name="___________TS1" localSheetId="11">#REF!</definedName>
    <definedName name="Y" localSheetId="11">#REF!</definedName>
    <definedName name="_TS1" localSheetId="11">#REF!</definedName>
    <definedName name="___________HTS1" localSheetId="11">#REF!</definedName>
    <definedName name="_________HTS2" localSheetId="11">#REF!</definedName>
    <definedName name="___________TS2" localSheetId="11">#REF!</definedName>
    <definedName name="基準単価" localSheetId="11">#REF!</definedName>
    <definedName name="_TS2" localSheetId="11">#REF!</definedName>
    <definedName name="___________HTS2" localSheetId="11">#REF!</definedName>
    <definedName name="\b" localSheetId="11">#REF!</definedName>
    <definedName name="__________TS1" localSheetId="11">#REF!</definedName>
    <definedName name="ｓｒｔｊｓれｊｔ" localSheetId="11">#REF!</definedName>
    <definedName name="__________HTS1" localSheetId="11">#REF!</definedName>
    <definedName name="\a" localSheetId="11">#REF!</definedName>
    <definedName name="__________TS2" localSheetId="11">#REF!</definedName>
    <definedName name="__________HTS2" localSheetId="11">#REF!</definedName>
    <definedName name="\u" localSheetId="11">#REF!</definedName>
    <definedName name="___HTS1" localSheetId="11">#REF!</definedName>
    <definedName name="_________TS1" localSheetId="11">#REF!</definedName>
    <definedName name="___HTS2" localSheetId="11">#REF!</definedName>
    <definedName name="_________TS2" localSheetId="11">#REF!</definedName>
    <definedName name="作業員詰所電灯設備" localSheetId="11">#REF!</definedName>
    <definedName name="\e" localSheetId="11">#REF!</definedName>
    <definedName name="_______HTS1" localSheetId="11">#REF!</definedName>
    <definedName name="a" localSheetId="11">#REF!</definedName>
    <definedName name="\f" localSheetId="11">#REF!</definedName>
    <definedName name="_______HTS2" localSheetId="11">#REF!</definedName>
    <definedName name="金属製建具工事" localSheetId="11">#REF!</definedName>
    <definedName name="_____HTS1" localSheetId="11">#REF!</definedName>
    <definedName name="_______TS1" localSheetId="11">#REF!</definedName>
    <definedName name="ロードトレイン駐車場電灯設備" localSheetId="11">#REF!</definedName>
    <definedName name="_____HTS2" localSheetId="11">#REF!</definedName>
    <definedName name="複合_器具_" localSheetId="11">#REF!</definedName>
    <definedName name="_______TS2" localSheetId="11">#REF!</definedName>
    <definedName name="______TS1" localSheetId="11">#REF!</definedName>
    <definedName name="木工事" localSheetId="11">#REF!</definedName>
    <definedName name="______HTS1" localSheetId="11">#REF!</definedName>
    <definedName name="う" localSheetId="11">#REF!</definedName>
    <definedName name="______TS2" localSheetId="11">#REF!</definedName>
    <definedName name="設計" localSheetId="11">#REF!</definedName>
    <definedName name="______HTS2" localSheetId="11">#REF!</definedName>
    <definedName name="_INP1" localSheetId="11">#REF!</definedName>
    <definedName name="_____TS1" localSheetId="11">#REF!</definedName>
    <definedName name="_INP2" localSheetId="11">#REF!</definedName>
    <definedName name="ハ社" localSheetId="11">#REF!</definedName>
    <definedName name="炊事棟幹線" localSheetId="11">#REF!</definedName>
    <definedName name="_____TS2" localSheetId="11">#REF!</definedName>
    <definedName name="炊事棟避雷針設備" localSheetId="11">#REF!</definedName>
    <definedName name="_HTS1" localSheetId="11">#REF!</definedName>
    <definedName name="___TS1" localSheetId="11">#REF!</definedName>
    <definedName name="_HTS2" localSheetId="11">#REF!</definedName>
    <definedName name="___TS2" localSheetId="11">#REF!</definedName>
    <definedName name="__TS1" localSheetId="11">#REF!</definedName>
    <definedName name="TGOKEI5" localSheetId="11">#REF!</definedName>
    <definedName name="避雷針設備" localSheetId="11">#REF!</definedName>
    <definedName name="__HTS1" localSheetId="11">#REF!</definedName>
    <definedName name="__TS2" localSheetId="11">#REF!</definedName>
    <definedName name="_xlnm.Print_Titles" localSheetId="11">防水工事!$1:$2</definedName>
    <definedName name="__HTS2" localSheetId="11">#REF!</definedName>
    <definedName name="_INP11" localSheetId="11">#REF!</definedName>
    <definedName name="\l" localSheetId="11">#REF!</definedName>
    <definedName name="h" localSheetId="11">#REF!</definedName>
    <definedName name="PAGE29" localSheetId="11">#REF!</definedName>
    <definedName name="_INP22" localSheetId="11">#REF!</definedName>
    <definedName name="_INP3" localSheetId="11">#REF!</definedName>
    <definedName name="_INP33" localSheetId="11">#REF!</definedName>
    <definedName name="\A__" localSheetId="11">#REF!</definedName>
    <definedName name="HUKEOI" localSheetId="11">#REF!</definedName>
    <definedName name="\c" localSheetId="11">#REF!</definedName>
    <definedName name="g" localSheetId="11">#REF!</definedName>
    <definedName name="\d" localSheetId="11">#REF!</definedName>
    <definedName name="\g" localSheetId="11">#REF!</definedName>
    <definedName name="\h" localSheetId="11">#REF!</definedName>
    <definedName name="ｌ" localSheetId="11" hidden="1">#REF!</definedName>
    <definedName name="印刷" localSheetId="11">#REF!</definedName>
    <definedName name="\i" localSheetId="11">#REF!</definedName>
    <definedName name="\j" localSheetId="11">#REF!</definedName>
    <definedName name="HIGBR" localSheetId="11">#REF!</definedName>
    <definedName name="\k" localSheetId="11">#REF!</definedName>
    <definedName name="\m" localSheetId="11">#REF!</definedName>
    <definedName name="\n" localSheetId="11">#REF!</definedName>
    <definedName name="j" localSheetId="11">#REF!</definedName>
    <definedName name="\o" localSheetId="11">#REF!</definedName>
    <definedName name="k" localSheetId="11">#REF!</definedName>
    <definedName name="\p" localSheetId="11">#REF!</definedName>
    <definedName name="\q" localSheetId="11">#REF!</definedName>
    <definedName name="pami" localSheetId="11">#REF!</definedName>
    <definedName name="\r" localSheetId="11">#REF!</definedName>
    <definedName name="\s" localSheetId="11">#REF!</definedName>
    <definedName name="標準印刷" localSheetId="11">#REF!</definedName>
    <definedName name="\t" localSheetId="11">#REF!</definedName>
    <definedName name="\v" localSheetId="11">#REF!</definedName>
    <definedName name="\w" localSheetId="11">#REF!</definedName>
    <definedName name="\x" localSheetId="11">#REF!</definedName>
    <definedName name="れ" localSheetId="11">#REF!</definedName>
    <definedName name="炊事棟電話設備" localSheetId="11">#REF!</definedName>
    <definedName name="\y" localSheetId="11">#REF!</definedName>
    <definedName name="\z" localSheetId="11">#REF!</definedName>
    <definedName name="ｱｲ" localSheetId="11">#REF!</definedName>
    <definedName name="ａａ" localSheetId="11">#REF!</definedName>
    <definedName name="内訳全印刷" localSheetId="11">[7]!内訳全印刷</definedName>
    <definedName name="AAA" localSheetId="11">#REF!</definedName>
    <definedName name="HKYOTUKASETU" localSheetId="11">#REF!</definedName>
    <definedName name="AUTOEXEC" localSheetId="11">#REF!</definedName>
    <definedName name="自動車車庫棟幹線設備" localSheetId="11">#REF!</definedName>
    <definedName name="A社" localSheetId="11">#REF!</definedName>
    <definedName name="Ｂ社" localSheetId="11">#REF!</definedName>
    <definedName name="左官工事" localSheetId="11">#REF!</definedName>
    <definedName name="ＣＣ" localSheetId="11">#REF!</definedName>
    <definedName name="COUNT" localSheetId="11">#REF!</definedName>
    <definedName name="Ｃ社" localSheetId="11">#REF!</definedName>
    <definedName name="d" localSheetId="11">#REF!</definedName>
    <definedName name="GB" localSheetId="11">#REF!</definedName>
    <definedName name="GBS" localSheetId="11">#REF!</definedName>
    <definedName name="HA" localSheetId="11">#REF!</definedName>
    <definedName name="HGB" localSheetId="11">#REF!</definedName>
    <definedName name="HGBS" localSheetId="11">#REF!</definedName>
    <definedName name="HGOKEI" localSheetId="11">#REF!</definedName>
    <definedName name="HGOKEI1" localSheetId="11">#REF!</definedName>
    <definedName name="HGOKEI2" localSheetId="11">#REF!</definedName>
    <definedName name="KEISEN2" localSheetId="11">#REF!</definedName>
    <definedName name="HGOKEI3" localSheetId="11">#REF!</definedName>
    <definedName name="HGOKEI4" localSheetId="11">#REF!</definedName>
    <definedName name="HGOKEI5" localSheetId="11">#REF!</definedName>
    <definedName name="HIGB" localSheetId="11">#REF!</definedName>
    <definedName name="HIP" localSheetId="11">#REF!</definedName>
    <definedName name="枚数1" localSheetId="11">#REF!</definedName>
    <definedName name="hk" localSheetId="11">#REF!</definedName>
    <definedName name="か" localSheetId="11">#REF!</definedName>
    <definedName name="HKAR" localSheetId="11">#REF!</definedName>
    <definedName name="HKEI" localSheetId="11">#REF!</definedName>
    <definedName name="HKK" localSheetId="11">#REF!</definedName>
    <definedName name="ＭＭ" localSheetId="11">#REF!</definedName>
    <definedName name="HKOJIKAKAKU" localSheetId="11">#REF!</definedName>
    <definedName name="HKOJIKEI" localSheetId="11">#REF!</definedName>
    <definedName name="え" localSheetId="11">#REF!</definedName>
    <definedName name="HKYOTUHI" localSheetId="11">#REF!</definedName>
    <definedName name="HOSEI" localSheetId="11">#REF!</definedName>
    <definedName name="HOU" localSheetId="11">#REF!</definedName>
    <definedName name="SYUMOKU1" localSheetId="11">#REF!</definedName>
    <definedName name="HSGB" localSheetId="11">#REF!</definedName>
    <definedName name="HUKE" localSheetId="11">#REF!</definedName>
    <definedName name="HX" localSheetId="11">#REF!</definedName>
    <definedName name="HY" localSheetId="11">#REF!</definedName>
    <definedName name="HZEI" localSheetId="11">#REF!</definedName>
    <definedName name="自動車車庫棟避雷針設備" localSheetId="11">#REF!</definedName>
    <definedName name="東高" localSheetId="11">#REF!</definedName>
    <definedName name="IGB" localSheetId="11">#REF!</definedName>
    <definedName name="IGBR" localSheetId="11">#REF!</definedName>
    <definedName name="INP0" localSheetId="11">#REF!</definedName>
    <definedName name="コンク" localSheetId="11">#REF!</definedName>
    <definedName name="し" localSheetId="11">#REF!</definedName>
    <definedName name="IP" localSheetId="11">#REF!</definedName>
    <definedName name="jk" localSheetId="11">#REF!</definedName>
    <definedName name="撤去工事" localSheetId="11">#REF!</definedName>
    <definedName name="内訳書" localSheetId="11">#REF!</definedName>
    <definedName name="KAR" localSheetId="11">#REF!</definedName>
    <definedName name="KBFR" localSheetId="11">#REF!</definedName>
    <definedName name="KEI" localSheetId="11">#REF!</definedName>
    <definedName name="KK" localSheetId="11">#REF!</definedName>
    <definedName name="MENU" localSheetId="11">#REF!</definedName>
    <definedName name="MENU110" localSheetId="11">#REF!</definedName>
    <definedName name="MENU112" localSheetId="11">#REF!</definedName>
    <definedName name="MENU120" localSheetId="11">#REF!</definedName>
    <definedName name="NIZI" localSheetId="11">#REF!</definedName>
    <definedName name="ＮＮ" localSheetId="11">#REF!</definedName>
    <definedName name="OU" localSheetId="11">#REF!</definedName>
    <definedName name="PAGE01" localSheetId="11">#REF!</definedName>
    <definedName name="内訳頁印刷" localSheetId="11">[7]!内訳頁印刷</definedName>
    <definedName name="PRINT" localSheetId="11">#REF!</definedName>
    <definedName name="_xlnm.Print_Area" localSheetId="11">防水工事!$A$1:$H$32</definedName>
    <definedName name="PRINT_AREA_MI" localSheetId="11">#REF!</definedName>
    <definedName name="倉庫棟自火報設備" localSheetId="11">#REF!</definedName>
    <definedName name="PRINT1" localSheetId="11">#REF!</definedName>
    <definedName name="金抜印刷" localSheetId="11">[7]!金抜印刷</definedName>
    <definedName name="PRINT2" localSheetId="11">#REF!</definedName>
    <definedName name="PRINT3" localSheetId="11">#REF!</definedName>
    <definedName name="PRINT4" localSheetId="11">#REF!</definedName>
    <definedName name="SGB" localSheetId="11">#REF!</definedName>
    <definedName name="SYUMOKU2" localSheetId="11">#REF!</definedName>
    <definedName name="SYUMOKU3" localSheetId="11">#REF!</definedName>
    <definedName name="えええ" localSheetId="11">#REF!</definedName>
    <definedName name="部分印刷" localSheetId="11">#REF!</definedName>
    <definedName name="文字ﾋﾟｯﾁ" localSheetId="11">#REF!</definedName>
    <definedName name="SYUMOKU4" localSheetId="11">#REF!</definedName>
    <definedName name="単抜印刷" localSheetId="11">#REF!</definedName>
    <definedName name="SYUMOKU5" localSheetId="11">#REF!</definedName>
    <definedName name="TGOKEI" localSheetId="11">#REF!</definedName>
    <definedName name="TGOKEI1" localSheetId="11">#REF!</definedName>
    <definedName name="総括枚数" localSheetId="11">#REF!</definedName>
    <definedName name="TGOKEI2" localSheetId="11">#REF!</definedName>
    <definedName name="TUKEOI" localSheetId="11">#REF!</definedName>
    <definedName name="TGOKEI3" localSheetId="11">#REF!</definedName>
    <definedName name="TGOKEI4" localSheetId="11">#REF!</definedName>
    <definedName name="TKOJIKAKAKU" localSheetId="11">#REF!</definedName>
    <definedName name="TKOJIKEI" localSheetId="11">#REF!</definedName>
    <definedName name="TKYOTUHI" localSheetId="11">#REF!</definedName>
    <definedName name="ド" localSheetId="11">#REF!</definedName>
    <definedName name="TKYOTUKASETU" localSheetId="11">#REF!</definedName>
    <definedName name="ｔｔｔ" localSheetId="11">#REF!</definedName>
    <definedName name="TZEI" localSheetId="11">#REF!</definedName>
    <definedName name="UKE" localSheetId="11">#REF!</definedName>
    <definedName name="倉庫棟" localSheetId="11">#REF!</definedName>
    <definedName name="X" localSheetId="11">#REF!</definedName>
    <definedName name="Y_N" localSheetId="11">#REF!</definedName>
    <definedName name="ああ" localSheetId="11">#REF!</definedName>
    <definedName name="ああああ" localSheetId="11">#REF!</definedName>
    <definedName name="あああああ" localSheetId="11">#REF!</definedName>
    <definedName name="い" localSheetId="11">#REF!</definedName>
    <definedName name="いいいい" localSheetId="11">#REF!</definedName>
    <definedName name="イ社" localSheetId="11">#REF!</definedName>
    <definedName name="ううう" localSheetId="11">#REF!</definedName>
    <definedName name="代価３" localSheetId="11">#REF!</definedName>
    <definedName name="かがみ" localSheetId="11">#REF!</definedName>
    <definedName name="管容量" localSheetId="11">#REF!</definedName>
    <definedName name="き" localSheetId="11">#REF!</definedName>
    <definedName name="電気工事" localSheetId="11">#REF!</definedName>
    <definedName name="く" localSheetId="11">#REF!</definedName>
    <definedName name="コマンド" localSheetId="11">#REF!</definedName>
    <definedName name="コンクリート・型枠・鉄筋工事" localSheetId="11">#REF!</definedName>
    <definedName name="さ" localSheetId="11">#REF!</definedName>
    <definedName name="サイズＡ" localSheetId="11">#REF!</definedName>
    <definedName name="サイズＡ１" localSheetId="11">#REF!</definedName>
    <definedName name="す" localSheetId="11">#REF!</definedName>
    <definedName name="だいか" localSheetId="11">#REF!</definedName>
    <definedName name="命令" localSheetId="11">#REF!</definedName>
    <definedName name="タイトルベース" localSheetId="11">#REF!</definedName>
    <definedName name="ロードトレイン駐車場幹線設備" localSheetId="11">#REF!</definedName>
    <definedName name="たたた" localSheetId="11">#REF!</definedName>
    <definedName name="っＨ" localSheetId="11">#REF!</definedName>
    <definedName name="っっＨ" localSheetId="11">#REF!</definedName>
    <definedName name="ハ" localSheetId="11">#REF!</definedName>
    <definedName name="ぱ" localSheetId="11">#REF!</definedName>
    <definedName name="ぱ2" localSheetId="11">#REF!</definedName>
    <definedName name="ミ" localSheetId="11">#REF!</definedName>
    <definedName name="メニュウ" localSheetId="11">#REF!</definedName>
    <definedName name="レ" localSheetId="11">#REF!</definedName>
    <definedName name="ロードトレイン駐車場" localSheetId="11">#REF!</definedName>
    <definedName name="ロードトレイン駐車場避雷針設備" localSheetId="11">#REF!</definedName>
    <definedName name="ロ社" localSheetId="11">#REF!</definedName>
    <definedName name="印刷1" localSheetId="11">#REF!</definedName>
    <definedName name="印刷2" localSheetId="11">#REF!</definedName>
    <definedName name="代価表3" localSheetId="11" hidden="1">#REF!</definedName>
    <definedName name="印刷部数" localSheetId="11">#REF!</definedName>
    <definedName name="乙タイトル" localSheetId="11">#REF!</definedName>
    <definedName name="各項目" localSheetId="11">#REF!</definedName>
    <definedName name="基礎" localSheetId="11">#REF!</definedName>
    <definedName name="深さ判定" localSheetId="11">#REF!</definedName>
    <definedName name="金属工事" localSheetId="11">#REF!</definedName>
    <definedName name="入力" localSheetId="11">#REF!</definedName>
    <definedName name="見積比較最新" localSheetId="11">#REF!</definedName>
    <definedName name="呼出" localSheetId="11">#REF!</definedName>
    <definedName name="工事枚数" localSheetId="11">#REF!</definedName>
    <definedName name="硝子工事" localSheetId="11">#REF!</definedName>
    <definedName name="根拠全印刷" localSheetId="11">[7]!根拠全印刷</definedName>
    <definedName name="根拠頁印刷" localSheetId="11">[7]!根拠頁印刷</definedName>
    <definedName name="作業員詰所" localSheetId="11">#REF!</definedName>
    <definedName name="作業員詰所幹線動力設備" localSheetId="11">#REF!</definedName>
    <definedName name="作業員詰所自火報設備" localSheetId="11">#REF!</definedName>
    <definedName name="作業員詰所電話設備" localSheetId="11">#REF!</definedName>
    <definedName name="作業員詰所避雷針設備" localSheetId="11">#REF!</definedName>
    <definedName name="作業員詰所放送設備" localSheetId="11">#REF!</definedName>
    <definedName name="雑工事" localSheetId="11">#REF!</definedName>
    <definedName name="自火報・店Ｐ２" localSheetId="11">#REF!</definedName>
    <definedName name="代価2" localSheetId="11">#REF!</definedName>
    <definedName name="自動車車庫棟" localSheetId="11">#REF!</definedName>
    <definedName name="自動車車庫棟電灯設備" localSheetId="11">#REF!</definedName>
    <definedName name="終了" localSheetId="11">#REF!</definedName>
    <definedName name="部数2" localSheetId="11">#REF!</definedName>
    <definedName name="縮小印刷" localSheetId="11">#REF!</definedName>
    <definedName name="小山" localSheetId="11">#REF!</definedName>
    <definedName name="新規" localSheetId="11">#REF!</definedName>
    <definedName name="深さ区分" localSheetId="11">#REF!</definedName>
    <definedName name="炊事棟" localSheetId="11">#REF!</definedName>
    <definedName name="炊事棟弱電設備" localSheetId="11">#REF!</definedName>
    <definedName name="炊事棟電灯設備" localSheetId="11">#REF!</definedName>
    <definedName name="設計書" localSheetId="11">#REF!</definedName>
    <definedName name="設定" localSheetId="11">#REF!</definedName>
    <definedName name="全部印刷" localSheetId="11">#REF!</definedName>
    <definedName name="倉庫棟幹線設備" localSheetId="11">#REF!</definedName>
    <definedName name="倉庫棟電灯設備" localSheetId="11">#REF!</definedName>
    <definedName name="倉庫棟避雷針設備" localSheetId="11">#REF!</definedName>
    <definedName name="代価5" localSheetId="11">#REF!</definedName>
    <definedName name="代価表１" localSheetId="11">#REF!</definedName>
    <definedName name="単抜作成" localSheetId="11">#REF!</definedName>
    <definedName name="端子盤Ｐ２" localSheetId="11">#REF!</definedName>
    <definedName name="直径" localSheetId="11">#REF!</definedName>
    <definedName name="直接仮設工事" localSheetId="11">#REF!</definedName>
    <definedName name="塗装工事" localSheetId="11">#REF!</definedName>
    <definedName name="土工事" localSheetId="11">#REF!</definedName>
    <definedName name="動力制御盤Ｐ２" localSheetId="11">#REF!</definedName>
    <definedName name="内外装工事" localSheetId="11">#REF!</definedName>
    <definedName name="内訳書１" localSheetId="11">#REF!</definedName>
    <definedName name="表紙枚数" localSheetId="11">#REF!</definedName>
    <definedName name="幅計算" localSheetId="11">#REF!</definedName>
    <definedName name="複合_配管_" localSheetId="11">#REF!</definedName>
    <definedName name="複単" localSheetId="11">#REF!</definedName>
    <definedName name="平均深さ" localSheetId="11">#REF!</definedName>
    <definedName name="保存" localSheetId="11">#REF!</definedName>
    <definedName name="防水工事" localSheetId="11">#REF!</definedName>
    <definedName name="木製建具工事" localSheetId="11">#REF!</definedName>
    <definedName name="_" localSheetId="2">#REF!</definedName>
    <definedName name="_________HTS1" localSheetId="2">#REF!</definedName>
    <definedName name="pa" localSheetId="2">#REF!</definedName>
    <definedName name="___________TS1" localSheetId="2">#REF!</definedName>
    <definedName name="Y" localSheetId="2">#REF!</definedName>
    <definedName name="_TS1" localSheetId="2">#REF!</definedName>
    <definedName name="___________HTS1" localSheetId="2">#REF!</definedName>
    <definedName name="_________HTS2" localSheetId="2">#REF!</definedName>
    <definedName name="___________TS2" localSheetId="2">#REF!</definedName>
    <definedName name="基準単価" localSheetId="2">#REF!</definedName>
    <definedName name="_TS2" localSheetId="2">#REF!</definedName>
    <definedName name="___________HTS2" localSheetId="2">#REF!</definedName>
    <definedName name="\b" localSheetId="2">#REF!</definedName>
    <definedName name="__________TS1" localSheetId="2">#REF!</definedName>
    <definedName name="ｓｒｔｊｓれｊｔ" localSheetId="2">#REF!</definedName>
    <definedName name="__________HTS1" localSheetId="2">#REF!</definedName>
    <definedName name="\a" localSheetId="2">#REF!</definedName>
    <definedName name="__________TS2" localSheetId="2">#REF!</definedName>
    <definedName name="__________HTS2" localSheetId="2">#REF!</definedName>
    <definedName name="\u" localSheetId="2">#REF!</definedName>
    <definedName name="___HTS1" localSheetId="2">#REF!</definedName>
    <definedName name="_________TS1" localSheetId="2">#REF!</definedName>
    <definedName name="___HTS2" localSheetId="2">#REF!</definedName>
    <definedName name="_________TS2" localSheetId="2">#REF!</definedName>
    <definedName name="作業員詰所電灯設備" localSheetId="2">#REF!</definedName>
    <definedName name="\e" localSheetId="2">#REF!</definedName>
    <definedName name="_______HTS1" localSheetId="2">#REF!</definedName>
    <definedName name="a" localSheetId="2">#REF!</definedName>
    <definedName name="\f" localSheetId="2">#REF!</definedName>
    <definedName name="_______HTS2" localSheetId="2">#REF!</definedName>
    <definedName name="金属製建具工事" localSheetId="2">#REF!</definedName>
    <definedName name="_____HTS1" localSheetId="2">#REF!</definedName>
    <definedName name="_______TS1" localSheetId="2">#REF!</definedName>
    <definedName name="ロードトレイン駐車場電灯設備" localSheetId="2">#REF!</definedName>
    <definedName name="_____HTS2" localSheetId="2">#REF!</definedName>
    <definedName name="複合_器具_" localSheetId="2">#REF!</definedName>
    <definedName name="_______TS2" localSheetId="2">#REF!</definedName>
    <definedName name="______TS1" localSheetId="2">#REF!</definedName>
    <definedName name="木工事" localSheetId="2">#REF!</definedName>
    <definedName name="______HTS1" localSheetId="2">#REF!</definedName>
    <definedName name="う" localSheetId="2">#REF!</definedName>
    <definedName name="______TS2" localSheetId="2">#REF!</definedName>
    <definedName name="設計" localSheetId="2">#REF!</definedName>
    <definedName name="______HTS2" localSheetId="2">#REF!</definedName>
    <definedName name="_INP1" localSheetId="2">#REF!</definedName>
    <definedName name="_____TS1" localSheetId="2">#REF!</definedName>
    <definedName name="_INP2" localSheetId="2">#REF!</definedName>
    <definedName name="ハ社" localSheetId="2">#REF!</definedName>
    <definedName name="炊事棟幹線" localSheetId="2">#REF!</definedName>
    <definedName name="_____TS2" localSheetId="2">#REF!</definedName>
    <definedName name="炊事棟避雷針設備" localSheetId="2">#REF!</definedName>
    <definedName name="_HTS1" localSheetId="2">#REF!</definedName>
    <definedName name="___TS1" localSheetId="2">#REF!</definedName>
    <definedName name="_HTS2" localSheetId="2">#REF!</definedName>
    <definedName name="___TS2" localSheetId="2">#REF!</definedName>
    <definedName name="__TS1" localSheetId="2">#REF!</definedName>
    <definedName name="TGOKEI5" localSheetId="2">#REF!</definedName>
    <definedName name="避雷針設備" localSheetId="2">#REF!</definedName>
    <definedName name="__HTS1" localSheetId="2">#REF!</definedName>
    <definedName name="__TS2" localSheetId="2">#REF!</definedName>
    <definedName name="_xlnm.Print_Titles" localSheetId="2">建築工事総括!$1:$2</definedName>
    <definedName name="__HTS2" localSheetId="2">#REF!</definedName>
    <definedName name="_INP11" localSheetId="2">#REF!</definedName>
    <definedName name="\l" localSheetId="2">#REF!</definedName>
    <definedName name="h" localSheetId="2">#REF!</definedName>
    <definedName name="PAGE29" localSheetId="2">#REF!</definedName>
    <definedName name="_INP22" localSheetId="2">#REF!</definedName>
    <definedName name="_INP3" localSheetId="2">#REF!</definedName>
    <definedName name="_INP33" localSheetId="2">#REF!</definedName>
    <definedName name="\A__" localSheetId="2">#REF!</definedName>
    <definedName name="HUKEOI" localSheetId="2">#REF!</definedName>
    <definedName name="\c" localSheetId="2">#REF!</definedName>
    <definedName name="g" localSheetId="2">#REF!</definedName>
    <definedName name="\d" localSheetId="2">#REF!</definedName>
    <definedName name="\g" localSheetId="2">#REF!</definedName>
    <definedName name="\h" localSheetId="2">#REF!</definedName>
    <definedName name="ｌ" localSheetId="2" hidden="1">#REF!</definedName>
    <definedName name="印刷" localSheetId="2">#REF!</definedName>
    <definedName name="\i" localSheetId="2">#REF!</definedName>
    <definedName name="\j" localSheetId="2">#REF!</definedName>
    <definedName name="HIGBR" localSheetId="2">#REF!</definedName>
    <definedName name="\k" localSheetId="2">#REF!</definedName>
    <definedName name="\m" localSheetId="2">#REF!</definedName>
    <definedName name="\n" localSheetId="2">#REF!</definedName>
    <definedName name="j" localSheetId="2">#REF!</definedName>
    <definedName name="\o" localSheetId="2">#REF!</definedName>
    <definedName name="k" localSheetId="2">#REF!</definedName>
    <definedName name="\p" localSheetId="2">#REF!</definedName>
    <definedName name="\q" localSheetId="2">#REF!</definedName>
    <definedName name="pami" localSheetId="2">#REF!</definedName>
    <definedName name="\r" localSheetId="2">#REF!</definedName>
    <definedName name="\s" localSheetId="2">#REF!</definedName>
    <definedName name="標準印刷" localSheetId="2">#REF!</definedName>
    <definedName name="\t" localSheetId="2">#REF!</definedName>
    <definedName name="\v" localSheetId="2">#REF!</definedName>
    <definedName name="\w" localSheetId="2">#REF!</definedName>
    <definedName name="\x" localSheetId="2">#REF!</definedName>
    <definedName name="れ" localSheetId="2">#REF!</definedName>
    <definedName name="炊事棟電話設備" localSheetId="2">#REF!</definedName>
    <definedName name="\y" localSheetId="2">#REF!</definedName>
    <definedName name="\z" localSheetId="2">#REF!</definedName>
    <definedName name="ｱｲ" localSheetId="2">#REF!</definedName>
    <definedName name="ａａ" localSheetId="2">#REF!</definedName>
    <definedName name="内訳全印刷" localSheetId="2">[7]!内訳全印刷</definedName>
    <definedName name="AAA" localSheetId="2">#REF!</definedName>
    <definedName name="HKYOTUKASETU" localSheetId="2">#REF!</definedName>
    <definedName name="AUTOEXEC" localSheetId="2">#REF!</definedName>
    <definedName name="自動車車庫棟幹線設備" localSheetId="2">#REF!</definedName>
    <definedName name="A社" localSheetId="2">#REF!</definedName>
    <definedName name="Ｂ社" localSheetId="2">#REF!</definedName>
    <definedName name="左官工事" localSheetId="2">#REF!</definedName>
    <definedName name="ＣＣ" localSheetId="2">#REF!</definedName>
    <definedName name="COUNT" localSheetId="2">#REF!</definedName>
    <definedName name="Ｃ社" localSheetId="2">#REF!</definedName>
    <definedName name="d" localSheetId="2">#REF!</definedName>
    <definedName name="GB" localSheetId="2">#REF!</definedName>
    <definedName name="GBS" localSheetId="2">#REF!</definedName>
    <definedName name="HA" localSheetId="2">#REF!</definedName>
    <definedName name="HGB" localSheetId="2">#REF!</definedName>
    <definedName name="HGBS" localSheetId="2">#REF!</definedName>
    <definedName name="HGOKEI" localSheetId="2">#REF!</definedName>
    <definedName name="HGOKEI1" localSheetId="2">#REF!</definedName>
    <definedName name="HGOKEI2" localSheetId="2">#REF!</definedName>
    <definedName name="KEISEN2" localSheetId="2">#REF!</definedName>
    <definedName name="HGOKEI3" localSheetId="2">#REF!</definedName>
    <definedName name="HGOKEI4" localSheetId="2">#REF!</definedName>
    <definedName name="HGOKEI5" localSheetId="2">#REF!</definedName>
    <definedName name="HIGB" localSheetId="2">#REF!</definedName>
    <definedName name="HIP" localSheetId="2">#REF!</definedName>
    <definedName name="枚数1" localSheetId="2">#REF!</definedName>
    <definedName name="hk" localSheetId="2">#REF!</definedName>
    <definedName name="か" localSheetId="2">#REF!</definedName>
    <definedName name="HKAR" localSheetId="2">#REF!</definedName>
    <definedName name="HKEI" localSheetId="2">#REF!</definedName>
    <definedName name="HKK" localSheetId="2">#REF!</definedName>
    <definedName name="ＭＭ" localSheetId="2">#REF!</definedName>
    <definedName name="HKOJIKAKAKU" localSheetId="2">#REF!</definedName>
    <definedName name="HKOJIKEI" localSheetId="2">#REF!</definedName>
    <definedName name="え" localSheetId="2">#REF!</definedName>
    <definedName name="HKYOTUHI" localSheetId="2">#REF!</definedName>
    <definedName name="HOSEI" localSheetId="2">#REF!</definedName>
    <definedName name="HOU" localSheetId="2">#REF!</definedName>
    <definedName name="SYUMOKU1" localSheetId="2">#REF!</definedName>
    <definedName name="HSGB" localSheetId="2">#REF!</definedName>
    <definedName name="HUKE" localSheetId="2">#REF!</definedName>
    <definedName name="HX" localSheetId="2">#REF!</definedName>
    <definedName name="HY" localSheetId="2">#REF!</definedName>
    <definedName name="HZEI" localSheetId="2">#REF!</definedName>
    <definedName name="自動車車庫棟避雷針設備" localSheetId="2">#REF!</definedName>
    <definedName name="東高" localSheetId="2">#REF!</definedName>
    <definedName name="IGB" localSheetId="2">#REF!</definedName>
    <definedName name="IGBR" localSheetId="2">#REF!</definedName>
    <definedName name="INP0" localSheetId="2">#REF!</definedName>
    <definedName name="コンク" localSheetId="2">#REF!</definedName>
    <definedName name="し" localSheetId="2">#REF!</definedName>
    <definedName name="IP" localSheetId="2">#REF!</definedName>
    <definedName name="jk" localSheetId="2">#REF!</definedName>
    <definedName name="撤去工事" localSheetId="2">#REF!</definedName>
    <definedName name="内訳書" localSheetId="2">#REF!</definedName>
    <definedName name="KAR" localSheetId="2">#REF!</definedName>
    <definedName name="KBFR" localSheetId="2">#REF!</definedName>
    <definedName name="KEI" localSheetId="2">#REF!</definedName>
    <definedName name="KK" localSheetId="2">#REF!</definedName>
    <definedName name="MENU" localSheetId="2">#REF!</definedName>
    <definedName name="MENU110" localSheetId="2">#REF!</definedName>
    <definedName name="MENU112" localSheetId="2">#REF!</definedName>
    <definedName name="MENU120" localSheetId="2">#REF!</definedName>
    <definedName name="NIZI" localSheetId="2">#REF!</definedName>
    <definedName name="ＮＮ" localSheetId="2">#REF!</definedName>
    <definedName name="OU" localSheetId="2">#REF!</definedName>
    <definedName name="PAGE01" localSheetId="2">#REF!</definedName>
    <definedName name="内訳頁印刷" localSheetId="2">[7]!内訳頁印刷</definedName>
    <definedName name="PRINT" localSheetId="2">#REF!</definedName>
    <definedName name="_xlnm.Print_Area" localSheetId="2">建築工事総括!$A$1:$H$32</definedName>
    <definedName name="PRINT_AREA_MI" localSheetId="2">#REF!</definedName>
    <definedName name="倉庫棟自火報設備" localSheetId="2">#REF!</definedName>
    <definedName name="PRINT1" localSheetId="2">#REF!</definedName>
    <definedName name="金抜印刷" localSheetId="2">[7]!金抜印刷</definedName>
    <definedName name="PRINT2" localSheetId="2">#REF!</definedName>
    <definedName name="PRINT3" localSheetId="2">#REF!</definedName>
    <definedName name="PRINT4" localSheetId="2">#REF!</definedName>
    <definedName name="SGB" localSheetId="2">#REF!</definedName>
    <definedName name="SYUMOKU2" localSheetId="2">#REF!</definedName>
    <definedName name="SYUMOKU3" localSheetId="2">#REF!</definedName>
    <definedName name="えええ" localSheetId="2">#REF!</definedName>
    <definedName name="部分印刷" localSheetId="2">#REF!</definedName>
    <definedName name="文字ﾋﾟｯﾁ" localSheetId="2">#REF!</definedName>
    <definedName name="SYUMOKU4" localSheetId="2">#REF!</definedName>
    <definedName name="単抜印刷" localSheetId="2">#REF!</definedName>
    <definedName name="SYUMOKU5" localSheetId="2">#REF!</definedName>
    <definedName name="TGOKEI" localSheetId="2">#REF!</definedName>
    <definedName name="TGOKEI1" localSheetId="2">#REF!</definedName>
    <definedName name="総括枚数" localSheetId="2">#REF!</definedName>
    <definedName name="TGOKEI2" localSheetId="2">#REF!</definedName>
    <definedName name="TUKEOI" localSheetId="2">#REF!</definedName>
    <definedName name="TGOKEI3" localSheetId="2">#REF!</definedName>
    <definedName name="TGOKEI4" localSheetId="2">#REF!</definedName>
    <definedName name="TKOJIKAKAKU" localSheetId="2">#REF!</definedName>
    <definedName name="TKOJIKEI" localSheetId="2">#REF!</definedName>
    <definedName name="TKYOTUHI" localSheetId="2">#REF!</definedName>
    <definedName name="ド" localSheetId="2">#REF!</definedName>
    <definedName name="TKYOTUKASETU" localSheetId="2">#REF!</definedName>
    <definedName name="ｔｔｔ" localSheetId="2">#REF!</definedName>
    <definedName name="TZEI" localSheetId="2">#REF!</definedName>
    <definedName name="UKE" localSheetId="2">#REF!</definedName>
    <definedName name="倉庫棟" localSheetId="2">#REF!</definedName>
    <definedName name="X" localSheetId="2">#REF!</definedName>
    <definedName name="Y_N" localSheetId="2">#REF!</definedName>
    <definedName name="ああ" localSheetId="2">#REF!</definedName>
    <definedName name="ああああ" localSheetId="2">#REF!</definedName>
    <definedName name="あああああ" localSheetId="2">#REF!</definedName>
    <definedName name="い" localSheetId="2">#REF!</definedName>
    <definedName name="いいいい" localSheetId="2">#REF!</definedName>
    <definedName name="イ社" localSheetId="2">#REF!</definedName>
    <definedName name="ううう" localSheetId="2">#REF!</definedName>
    <definedName name="代価３" localSheetId="2">#REF!</definedName>
    <definedName name="かがみ" localSheetId="2">#REF!</definedName>
    <definedName name="管容量" localSheetId="2">#REF!</definedName>
    <definedName name="き" localSheetId="2">#REF!</definedName>
    <definedName name="電気工事" localSheetId="2">#REF!</definedName>
    <definedName name="く" localSheetId="2">#REF!</definedName>
    <definedName name="コマンド" localSheetId="2">#REF!</definedName>
    <definedName name="コンクリート・型枠・鉄筋工事" localSheetId="2">#REF!</definedName>
    <definedName name="さ" localSheetId="2">#REF!</definedName>
    <definedName name="サイズＡ" localSheetId="2">#REF!</definedName>
    <definedName name="サイズＡ１" localSheetId="2">#REF!</definedName>
    <definedName name="す" localSheetId="2">#REF!</definedName>
    <definedName name="だいか" localSheetId="2">#REF!</definedName>
    <definedName name="命令" localSheetId="2">#REF!</definedName>
    <definedName name="タイトルベース" localSheetId="2">#REF!</definedName>
    <definedName name="ロードトレイン駐車場幹線設備" localSheetId="2">#REF!</definedName>
    <definedName name="たたた" localSheetId="2">#REF!</definedName>
    <definedName name="っＨ" localSheetId="2">#REF!</definedName>
    <definedName name="っっＨ" localSheetId="2">#REF!</definedName>
    <definedName name="ハ" localSheetId="2">#REF!</definedName>
    <definedName name="ぱ" localSheetId="2">#REF!</definedName>
    <definedName name="ぱ2" localSheetId="2">#REF!</definedName>
    <definedName name="ミ" localSheetId="2">#REF!</definedName>
    <definedName name="メニュウ" localSheetId="2">#REF!</definedName>
    <definedName name="レ" localSheetId="2">#REF!</definedName>
    <definedName name="ロードトレイン駐車場" localSheetId="2">#REF!</definedName>
    <definedName name="ロードトレイン駐車場避雷針設備" localSheetId="2">#REF!</definedName>
    <definedName name="ロ社" localSheetId="2">#REF!</definedName>
    <definedName name="印刷1" localSheetId="2">#REF!</definedName>
    <definedName name="印刷2" localSheetId="2">#REF!</definedName>
    <definedName name="代価表3" localSheetId="2" hidden="1">#REF!</definedName>
    <definedName name="印刷部数" localSheetId="2">#REF!</definedName>
    <definedName name="乙タイトル" localSheetId="2">#REF!</definedName>
    <definedName name="各項目" localSheetId="2">#REF!</definedName>
    <definedName name="基礎" localSheetId="2">#REF!</definedName>
    <definedName name="深さ判定" localSheetId="2">#REF!</definedName>
    <definedName name="金属工事" localSheetId="2">#REF!</definedName>
    <definedName name="入力" localSheetId="2">#REF!</definedName>
    <definedName name="見積比較最新" localSheetId="2">#REF!</definedName>
    <definedName name="呼出" localSheetId="2">#REF!</definedName>
    <definedName name="工事枚数" localSheetId="2">#REF!</definedName>
    <definedName name="硝子工事" localSheetId="2">#REF!</definedName>
    <definedName name="根拠全印刷" localSheetId="2">[7]!根拠全印刷</definedName>
    <definedName name="根拠頁印刷" localSheetId="2">[7]!根拠頁印刷</definedName>
    <definedName name="作業員詰所" localSheetId="2">#REF!</definedName>
    <definedName name="作業員詰所幹線動力設備" localSheetId="2">#REF!</definedName>
    <definedName name="作業員詰所自火報設備" localSheetId="2">#REF!</definedName>
    <definedName name="作業員詰所電話設備" localSheetId="2">#REF!</definedName>
    <definedName name="作業員詰所避雷針設備" localSheetId="2">#REF!</definedName>
    <definedName name="作業員詰所放送設備" localSheetId="2">#REF!</definedName>
    <definedName name="雑工事" localSheetId="2">#REF!</definedName>
    <definedName name="自火報・店Ｐ２" localSheetId="2">#REF!</definedName>
    <definedName name="代価2" localSheetId="2">#REF!</definedName>
    <definedName name="自動車車庫棟" localSheetId="2">#REF!</definedName>
    <definedName name="自動車車庫棟電灯設備" localSheetId="2">#REF!</definedName>
    <definedName name="終了" localSheetId="2">#REF!</definedName>
    <definedName name="部数2" localSheetId="2">#REF!</definedName>
    <definedName name="縮小印刷" localSheetId="2">#REF!</definedName>
    <definedName name="小山" localSheetId="2">#REF!</definedName>
    <definedName name="新規" localSheetId="2">#REF!</definedName>
    <definedName name="深さ区分" localSheetId="2">#REF!</definedName>
    <definedName name="炊事棟" localSheetId="2">#REF!</definedName>
    <definedName name="炊事棟弱電設備" localSheetId="2">#REF!</definedName>
    <definedName name="炊事棟電灯設備" localSheetId="2">#REF!</definedName>
    <definedName name="設計書" localSheetId="2">#REF!</definedName>
    <definedName name="設定" localSheetId="2">#REF!</definedName>
    <definedName name="全部印刷" localSheetId="2">#REF!</definedName>
    <definedName name="倉庫棟幹線設備" localSheetId="2">#REF!</definedName>
    <definedName name="倉庫棟電灯設備" localSheetId="2">#REF!</definedName>
    <definedName name="倉庫棟避雷針設備" localSheetId="2">#REF!</definedName>
    <definedName name="代価5" localSheetId="2">#REF!</definedName>
    <definedName name="代価表１" localSheetId="2">#REF!</definedName>
    <definedName name="単抜作成" localSheetId="2">#REF!</definedName>
    <definedName name="端子盤Ｐ２" localSheetId="2">#REF!</definedName>
    <definedName name="直径" localSheetId="2">#REF!</definedName>
    <definedName name="直接仮設工事" localSheetId="2">#REF!</definedName>
    <definedName name="塗装工事" localSheetId="2">#REF!</definedName>
    <definedName name="土工事" localSheetId="2">#REF!</definedName>
    <definedName name="動力制御盤Ｐ２" localSheetId="2">#REF!</definedName>
    <definedName name="内外装工事" localSheetId="2">#REF!</definedName>
    <definedName name="内訳書１" localSheetId="2">#REF!</definedName>
    <definedName name="表紙枚数" localSheetId="2">#REF!</definedName>
    <definedName name="幅計算" localSheetId="2">#REF!</definedName>
    <definedName name="複合_配管_" localSheetId="2">#REF!</definedName>
    <definedName name="複単" localSheetId="2">#REF!</definedName>
    <definedName name="平均深さ" localSheetId="2">#REF!</definedName>
    <definedName name="保存" localSheetId="2">#REF!</definedName>
    <definedName name="防水工事" localSheetId="2">#REF!</definedName>
    <definedName name="木製建具工事" localSheetId="2">#REF!</definedName>
    <definedName name="_" localSheetId="13">#REF!</definedName>
    <definedName name="_________HTS1" localSheetId="13">#REF!</definedName>
    <definedName name="pa" localSheetId="13">#REF!</definedName>
    <definedName name="___________TS1" localSheetId="13">#REF!</definedName>
    <definedName name="Y" localSheetId="13">#REF!</definedName>
    <definedName name="_TS1" localSheetId="13">#REF!</definedName>
    <definedName name="___________HTS1" localSheetId="13">#REF!</definedName>
    <definedName name="_________HTS2" localSheetId="13">#REF!</definedName>
    <definedName name="___________TS2" localSheetId="13">#REF!</definedName>
    <definedName name="基準単価" localSheetId="13">#REF!</definedName>
    <definedName name="_TS2" localSheetId="13">#REF!</definedName>
    <definedName name="___________HTS2" localSheetId="13">#REF!</definedName>
    <definedName name="\b" localSheetId="13">#REF!</definedName>
    <definedName name="__________TS1" localSheetId="13">#REF!</definedName>
    <definedName name="ｓｒｔｊｓれｊｔ" localSheetId="13">#REF!</definedName>
    <definedName name="__________HTS1" localSheetId="13">#REF!</definedName>
    <definedName name="\a" localSheetId="13">#REF!</definedName>
    <definedName name="__________TS2" localSheetId="13">#REF!</definedName>
    <definedName name="__________HTS2" localSheetId="13">#REF!</definedName>
    <definedName name="\u" localSheetId="13">#REF!</definedName>
    <definedName name="___HTS1" localSheetId="13">#REF!</definedName>
    <definedName name="_________TS1" localSheetId="13">#REF!</definedName>
    <definedName name="___HTS2" localSheetId="13">#REF!</definedName>
    <definedName name="_________TS2" localSheetId="13">#REF!</definedName>
    <definedName name="作業員詰所電灯設備" localSheetId="13">#REF!</definedName>
    <definedName name="\e" localSheetId="13">#REF!</definedName>
    <definedName name="_______HTS1" localSheetId="13">#REF!</definedName>
    <definedName name="a" localSheetId="13">#REF!</definedName>
    <definedName name="\f" localSheetId="13">#REF!</definedName>
    <definedName name="_______HTS2" localSheetId="13">#REF!</definedName>
    <definedName name="金属製建具工事" localSheetId="13">#REF!</definedName>
    <definedName name="_____HTS1" localSheetId="13">#REF!</definedName>
    <definedName name="_______TS1" localSheetId="13">#REF!</definedName>
    <definedName name="ロードトレイン駐車場電灯設備" localSheetId="13">#REF!</definedName>
    <definedName name="_____HTS2" localSheetId="13">#REF!</definedName>
    <definedName name="複合_器具_" localSheetId="13">#REF!</definedName>
    <definedName name="_______TS2" localSheetId="13">#REF!</definedName>
    <definedName name="______TS1" localSheetId="13">#REF!</definedName>
    <definedName name="木工事" localSheetId="13">#REF!</definedName>
    <definedName name="______HTS1" localSheetId="13">#REF!</definedName>
    <definedName name="う" localSheetId="13">#REF!</definedName>
    <definedName name="______TS2" localSheetId="13">#REF!</definedName>
    <definedName name="設計" localSheetId="13">#REF!</definedName>
    <definedName name="______HTS2" localSheetId="13">#REF!</definedName>
    <definedName name="_INP1" localSheetId="13">#REF!</definedName>
    <definedName name="_____TS1" localSheetId="13">#REF!</definedName>
    <definedName name="_INP2" localSheetId="13">#REF!</definedName>
    <definedName name="ハ社" localSheetId="13">#REF!</definedName>
    <definedName name="炊事棟幹線" localSheetId="13">#REF!</definedName>
    <definedName name="_____TS2" localSheetId="13">#REF!</definedName>
    <definedName name="炊事棟避雷針設備" localSheetId="13">#REF!</definedName>
    <definedName name="_HTS1" localSheetId="13">#REF!</definedName>
    <definedName name="___TS1" localSheetId="13">#REF!</definedName>
    <definedName name="_HTS2" localSheetId="13">#REF!</definedName>
    <definedName name="___TS2" localSheetId="13">#REF!</definedName>
    <definedName name="__TS1" localSheetId="13">#REF!</definedName>
    <definedName name="TGOKEI5" localSheetId="13">#REF!</definedName>
    <definedName name="避雷針設備" localSheetId="13">#REF!</definedName>
    <definedName name="__HTS1" localSheetId="13">#REF!</definedName>
    <definedName name="__TS2" localSheetId="13">#REF!</definedName>
    <definedName name="_xlnm.Print_Titles" localSheetId="13">金属工事!$1:$2</definedName>
    <definedName name="__HTS2" localSheetId="13">#REF!</definedName>
    <definedName name="_INP11" localSheetId="13">#REF!</definedName>
    <definedName name="\l" localSheetId="13">#REF!</definedName>
    <definedName name="h" localSheetId="13">#REF!</definedName>
    <definedName name="PAGE29" localSheetId="13">#REF!</definedName>
    <definedName name="_INP22" localSheetId="13">#REF!</definedName>
    <definedName name="_INP3" localSheetId="13">#REF!</definedName>
    <definedName name="_INP33" localSheetId="13">#REF!</definedName>
    <definedName name="\A__" localSheetId="13">#REF!</definedName>
    <definedName name="HUKEOI" localSheetId="13">#REF!</definedName>
    <definedName name="\c" localSheetId="13">#REF!</definedName>
    <definedName name="g" localSheetId="13">#REF!</definedName>
    <definedName name="\d" localSheetId="13">#REF!</definedName>
    <definedName name="\g" localSheetId="13">#REF!</definedName>
    <definedName name="\h" localSheetId="13">#REF!</definedName>
    <definedName name="ｌ" localSheetId="13" hidden="1">#REF!</definedName>
    <definedName name="印刷" localSheetId="13">#REF!</definedName>
    <definedName name="\i" localSheetId="13">#REF!</definedName>
    <definedName name="\j" localSheetId="13">#REF!</definedName>
    <definedName name="HIGBR" localSheetId="13">#REF!</definedName>
    <definedName name="\k" localSheetId="13">#REF!</definedName>
    <definedName name="\m" localSheetId="13">#REF!</definedName>
    <definedName name="\n" localSheetId="13">#REF!</definedName>
    <definedName name="j" localSheetId="13">#REF!</definedName>
    <definedName name="\o" localSheetId="13">#REF!</definedName>
    <definedName name="k" localSheetId="13">#REF!</definedName>
    <definedName name="\p" localSheetId="13">#REF!</definedName>
    <definedName name="\q" localSheetId="13">#REF!</definedName>
    <definedName name="pami" localSheetId="13">#REF!</definedName>
    <definedName name="\r" localSheetId="13">#REF!</definedName>
    <definedName name="\s" localSheetId="13">#REF!</definedName>
    <definedName name="標準印刷" localSheetId="13">#REF!</definedName>
    <definedName name="\t" localSheetId="13">#REF!</definedName>
    <definedName name="\v" localSheetId="13">#REF!</definedName>
    <definedName name="\w" localSheetId="13">#REF!</definedName>
    <definedName name="\x" localSheetId="13">#REF!</definedName>
    <definedName name="れ" localSheetId="13">#REF!</definedName>
    <definedName name="炊事棟電話設備" localSheetId="13">#REF!</definedName>
    <definedName name="\y" localSheetId="13">#REF!</definedName>
    <definedName name="\z" localSheetId="13">#REF!</definedName>
    <definedName name="ｱｲ" localSheetId="13">#REF!</definedName>
    <definedName name="ａａ" localSheetId="13">#REF!</definedName>
    <definedName name="内訳全印刷" localSheetId="13">[7]!内訳全印刷</definedName>
    <definedName name="AAA" localSheetId="13">#REF!</definedName>
    <definedName name="HKYOTUKASETU" localSheetId="13">#REF!</definedName>
    <definedName name="AUTOEXEC" localSheetId="13">#REF!</definedName>
    <definedName name="自動車車庫棟幹線設備" localSheetId="13">#REF!</definedName>
    <definedName name="A社" localSheetId="13">#REF!</definedName>
    <definedName name="Ｂ社" localSheetId="13">#REF!</definedName>
    <definedName name="左官工事" localSheetId="13">#REF!</definedName>
    <definedName name="ＣＣ" localSheetId="13">#REF!</definedName>
    <definedName name="COUNT" localSheetId="13">#REF!</definedName>
    <definedName name="Ｃ社" localSheetId="13">#REF!</definedName>
    <definedName name="d" localSheetId="13">#REF!</definedName>
    <definedName name="GB" localSheetId="13">#REF!</definedName>
    <definedName name="GBS" localSheetId="13">#REF!</definedName>
    <definedName name="HA" localSheetId="13">#REF!</definedName>
    <definedName name="HGB" localSheetId="13">#REF!</definedName>
    <definedName name="HGBS" localSheetId="13">#REF!</definedName>
    <definedName name="HGOKEI" localSheetId="13">#REF!</definedName>
    <definedName name="HGOKEI1" localSheetId="13">#REF!</definedName>
    <definedName name="HGOKEI2" localSheetId="13">#REF!</definedName>
    <definedName name="KEISEN2" localSheetId="13">#REF!</definedName>
    <definedName name="HGOKEI3" localSheetId="13">#REF!</definedName>
    <definedName name="HGOKEI4" localSheetId="13">#REF!</definedName>
    <definedName name="HGOKEI5" localSheetId="13">#REF!</definedName>
    <definedName name="HIGB" localSheetId="13">#REF!</definedName>
    <definedName name="HIP" localSheetId="13">#REF!</definedName>
    <definedName name="枚数1" localSheetId="13">#REF!</definedName>
    <definedName name="hk" localSheetId="13">#REF!</definedName>
    <definedName name="か" localSheetId="13">#REF!</definedName>
    <definedName name="HKAR" localSheetId="13">#REF!</definedName>
    <definedName name="HKEI" localSheetId="13">#REF!</definedName>
    <definedName name="HKK" localSheetId="13">#REF!</definedName>
    <definedName name="ＭＭ" localSheetId="13">#REF!</definedName>
    <definedName name="HKOJIKAKAKU" localSheetId="13">#REF!</definedName>
    <definedName name="HKOJIKEI" localSheetId="13">#REF!</definedName>
    <definedName name="え" localSheetId="13">#REF!</definedName>
    <definedName name="HKYOTUHI" localSheetId="13">#REF!</definedName>
    <definedName name="HOSEI" localSheetId="13">#REF!</definedName>
    <definedName name="HOU" localSheetId="13">#REF!</definedName>
    <definedName name="SYUMOKU1" localSheetId="13">#REF!</definedName>
    <definedName name="HSGB" localSheetId="13">#REF!</definedName>
    <definedName name="HUKE" localSheetId="13">#REF!</definedName>
    <definedName name="HX" localSheetId="13">#REF!</definedName>
    <definedName name="HY" localSheetId="13">#REF!</definedName>
    <definedName name="HZEI" localSheetId="13">#REF!</definedName>
    <definedName name="自動車車庫棟避雷針設備" localSheetId="13">#REF!</definedName>
    <definedName name="東高" localSheetId="13">#REF!</definedName>
    <definedName name="IGB" localSheetId="13">#REF!</definedName>
    <definedName name="IGBR" localSheetId="13">#REF!</definedName>
    <definedName name="INP0" localSheetId="13">#REF!</definedName>
    <definedName name="コンク" localSheetId="13">#REF!</definedName>
    <definedName name="し" localSheetId="13">#REF!</definedName>
    <definedName name="IP" localSheetId="13">#REF!</definedName>
    <definedName name="jk" localSheetId="13">#REF!</definedName>
    <definedName name="撤去工事" localSheetId="13">#REF!</definedName>
    <definedName name="内訳書" localSheetId="13">#REF!</definedName>
    <definedName name="KAR" localSheetId="13">#REF!</definedName>
    <definedName name="KBFR" localSheetId="13">#REF!</definedName>
    <definedName name="KEI" localSheetId="13">#REF!</definedName>
    <definedName name="KK" localSheetId="13">#REF!</definedName>
    <definedName name="MENU" localSheetId="13">#REF!</definedName>
    <definedName name="MENU110" localSheetId="13">#REF!</definedName>
    <definedName name="MENU112" localSheetId="13">#REF!</definedName>
    <definedName name="MENU120" localSheetId="13">#REF!</definedName>
    <definedName name="NIZI" localSheetId="13">#REF!</definedName>
    <definedName name="ＮＮ" localSheetId="13">#REF!</definedName>
    <definedName name="OU" localSheetId="13">#REF!</definedName>
    <definedName name="PAGE01" localSheetId="13">#REF!</definedName>
    <definedName name="内訳頁印刷" localSheetId="13">[7]!内訳頁印刷</definedName>
    <definedName name="PRINT" localSheetId="13">#REF!</definedName>
    <definedName name="_xlnm.Print_Area" localSheetId="13">金属工事!$A$1:$H$32</definedName>
    <definedName name="PRINT_AREA_MI" localSheetId="13">#REF!</definedName>
    <definedName name="倉庫棟自火報設備" localSheetId="13">#REF!</definedName>
    <definedName name="PRINT1" localSheetId="13">#REF!</definedName>
    <definedName name="金抜印刷" localSheetId="13">[7]!金抜印刷</definedName>
    <definedName name="PRINT2" localSheetId="13">#REF!</definedName>
    <definedName name="PRINT3" localSheetId="13">#REF!</definedName>
    <definedName name="PRINT4" localSheetId="13">#REF!</definedName>
    <definedName name="SGB" localSheetId="13">#REF!</definedName>
    <definedName name="SYUMOKU2" localSheetId="13">#REF!</definedName>
    <definedName name="SYUMOKU3" localSheetId="13">#REF!</definedName>
    <definedName name="えええ" localSheetId="13">#REF!</definedName>
    <definedName name="部分印刷" localSheetId="13">#REF!</definedName>
    <definedName name="文字ﾋﾟｯﾁ" localSheetId="13">#REF!</definedName>
    <definedName name="SYUMOKU4" localSheetId="13">#REF!</definedName>
    <definedName name="単抜印刷" localSheetId="13">#REF!</definedName>
    <definedName name="SYUMOKU5" localSheetId="13">#REF!</definedName>
    <definedName name="TGOKEI" localSheetId="13">#REF!</definedName>
    <definedName name="TGOKEI1" localSheetId="13">#REF!</definedName>
    <definedName name="総括枚数" localSheetId="13">#REF!</definedName>
    <definedName name="TGOKEI2" localSheetId="13">#REF!</definedName>
    <definedName name="TUKEOI" localSheetId="13">#REF!</definedName>
    <definedName name="TGOKEI3" localSheetId="13">#REF!</definedName>
    <definedName name="TGOKEI4" localSheetId="13">#REF!</definedName>
    <definedName name="TKOJIKAKAKU" localSheetId="13">#REF!</definedName>
    <definedName name="TKOJIKEI" localSheetId="13">#REF!</definedName>
    <definedName name="TKYOTUHI" localSheetId="13">#REF!</definedName>
    <definedName name="ド" localSheetId="13">#REF!</definedName>
    <definedName name="TKYOTUKASETU" localSheetId="13">#REF!</definedName>
    <definedName name="ｔｔｔ" localSheetId="13">#REF!</definedName>
    <definedName name="TZEI" localSheetId="13">#REF!</definedName>
    <definedName name="UKE" localSheetId="13">#REF!</definedName>
    <definedName name="倉庫棟" localSheetId="13">#REF!</definedName>
    <definedName name="X" localSheetId="13">#REF!</definedName>
    <definedName name="Y_N" localSheetId="13">#REF!</definedName>
    <definedName name="ああ" localSheetId="13">#REF!</definedName>
    <definedName name="ああああ" localSheetId="13">#REF!</definedName>
    <definedName name="あああああ" localSheetId="13">#REF!</definedName>
    <definedName name="い" localSheetId="13">#REF!</definedName>
    <definedName name="いいいい" localSheetId="13">#REF!</definedName>
    <definedName name="イ社" localSheetId="13">#REF!</definedName>
    <definedName name="ううう" localSheetId="13">#REF!</definedName>
    <definedName name="代価３" localSheetId="13">#REF!</definedName>
    <definedName name="かがみ" localSheetId="13">#REF!</definedName>
    <definedName name="管容量" localSheetId="13">#REF!</definedName>
    <definedName name="き" localSheetId="13">#REF!</definedName>
    <definedName name="電気工事" localSheetId="13">#REF!</definedName>
    <definedName name="く" localSheetId="13">#REF!</definedName>
    <definedName name="コマンド" localSheetId="13">#REF!</definedName>
    <definedName name="コンクリート・型枠・鉄筋工事" localSheetId="13">#REF!</definedName>
    <definedName name="さ" localSheetId="13">#REF!</definedName>
    <definedName name="サイズＡ" localSheetId="13">#REF!</definedName>
    <definedName name="サイズＡ１" localSheetId="13">#REF!</definedName>
    <definedName name="す" localSheetId="13">#REF!</definedName>
    <definedName name="だいか" localSheetId="13">#REF!</definedName>
    <definedName name="命令" localSheetId="13">#REF!</definedName>
    <definedName name="タイトルベース" localSheetId="13">#REF!</definedName>
    <definedName name="ロードトレイン駐車場幹線設備" localSheetId="13">#REF!</definedName>
    <definedName name="たたた" localSheetId="13">#REF!</definedName>
    <definedName name="っＨ" localSheetId="13">#REF!</definedName>
    <definedName name="っっＨ" localSheetId="13">#REF!</definedName>
    <definedName name="ハ" localSheetId="13">#REF!</definedName>
    <definedName name="ぱ" localSheetId="13">#REF!</definedName>
    <definedName name="ぱ2" localSheetId="13">#REF!</definedName>
    <definedName name="ミ" localSheetId="13">#REF!</definedName>
    <definedName name="メニュウ" localSheetId="13">#REF!</definedName>
    <definedName name="レ" localSheetId="13">#REF!</definedName>
    <definedName name="ロードトレイン駐車場" localSheetId="13">#REF!</definedName>
    <definedName name="ロードトレイン駐車場避雷針設備" localSheetId="13">#REF!</definedName>
    <definedName name="ロ社" localSheetId="13">#REF!</definedName>
    <definedName name="印刷1" localSheetId="13">#REF!</definedName>
    <definedName name="印刷2" localSheetId="13">#REF!</definedName>
    <definedName name="代価表3" localSheetId="13" hidden="1">#REF!</definedName>
    <definedName name="印刷部数" localSheetId="13">#REF!</definedName>
    <definedName name="乙タイトル" localSheetId="13">#REF!</definedName>
    <definedName name="各項目" localSheetId="13">#REF!</definedName>
    <definedName name="基礎" localSheetId="13">#REF!</definedName>
    <definedName name="深さ判定" localSheetId="13">#REF!</definedName>
    <definedName name="金属工事" localSheetId="13">#REF!</definedName>
    <definedName name="入力" localSheetId="13">#REF!</definedName>
    <definedName name="見積比較最新" localSheetId="13">#REF!</definedName>
    <definedName name="呼出" localSheetId="13">#REF!</definedName>
    <definedName name="工事枚数" localSheetId="13">#REF!</definedName>
    <definedName name="硝子工事" localSheetId="13">#REF!</definedName>
    <definedName name="根拠全印刷" localSheetId="13">[7]!根拠全印刷</definedName>
    <definedName name="根拠頁印刷" localSheetId="13">[7]!根拠頁印刷</definedName>
    <definedName name="作業員詰所" localSheetId="13">#REF!</definedName>
    <definedName name="作業員詰所幹線動力設備" localSheetId="13">#REF!</definedName>
    <definedName name="作業員詰所自火報設備" localSheetId="13">#REF!</definedName>
    <definedName name="作業員詰所電話設備" localSheetId="13">#REF!</definedName>
    <definedName name="作業員詰所避雷針設備" localSheetId="13">#REF!</definedName>
    <definedName name="作業員詰所放送設備" localSheetId="13">#REF!</definedName>
    <definedName name="雑工事" localSheetId="13">#REF!</definedName>
    <definedName name="自火報・店Ｐ２" localSheetId="13">#REF!</definedName>
    <definedName name="代価2" localSheetId="13">#REF!</definedName>
    <definedName name="自動車車庫棟" localSheetId="13">#REF!</definedName>
    <definedName name="自動車車庫棟電灯設備" localSheetId="13">#REF!</definedName>
    <definedName name="終了" localSheetId="13">#REF!</definedName>
    <definedName name="部数2" localSheetId="13">#REF!</definedName>
    <definedName name="縮小印刷" localSheetId="13">#REF!</definedName>
    <definedName name="小山" localSheetId="13">#REF!</definedName>
    <definedName name="新規" localSheetId="13">#REF!</definedName>
    <definedName name="深さ区分" localSheetId="13">#REF!</definedName>
    <definedName name="炊事棟" localSheetId="13">#REF!</definedName>
    <definedName name="炊事棟弱電設備" localSheetId="13">#REF!</definedName>
    <definedName name="炊事棟電灯設備" localSheetId="13">#REF!</definedName>
    <definedName name="設計書" localSheetId="13">#REF!</definedName>
    <definedName name="設定" localSheetId="13">#REF!</definedName>
    <definedName name="全部印刷" localSheetId="13">#REF!</definedName>
    <definedName name="倉庫棟幹線設備" localSheetId="13">#REF!</definedName>
    <definedName name="倉庫棟電灯設備" localSheetId="13">#REF!</definedName>
    <definedName name="倉庫棟避雷針設備" localSheetId="13">#REF!</definedName>
    <definedName name="代価5" localSheetId="13">#REF!</definedName>
    <definedName name="代価表１" localSheetId="13">#REF!</definedName>
    <definedName name="単抜作成" localSheetId="13">#REF!</definedName>
    <definedName name="端子盤Ｐ２" localSheetId="13">#REF!</definedName>
    <definedName name="直径" localSheetId="13">#REF!</definedName>
    <definedName name="直接仮設工事" localSheetId="13">#REF!</definedName>
    <definedName name="塗装工事" localSheetId="13">#REF!</definedName>
    <definedName name="土工事" localSheetId="13">#REF!</definedName>
    <definedName name="動力制御盤Ｐ２" localSheetId="13">#REF!</definedName>
    <definedName name="内外装工事" localSheetId="13">#REF!</definedName>
    <definedName name="内訳書１" localSheetId="13">#REF!</definedName>
    <definedName name="表紙枚数" localSheetId="13">#REF!</definedName>
    <definedName name="幅計算" localSheetId="13">#REF!</definedName>
    <definedName name="複合_配管_" localSheetId="13">#REF!</definedName>
    <definedName name="複単" localSheetId="13">#REF!</definedName>
    <definedName name="平均深さ" localSheetId="13">#REF!</definedName>
    <definedName name="保存" localSheetId="13">#REF!</definedName>
    <definedName name="防水工事" localSheetId="13">#REF!</definedName>
    <definedName name="木製建具工事" localSheetId="13">#REF!</definedName>
    <definedName name="_" localSheetId="14">#REF!</definedName>
    <definedName name="_________HTS1" localSheetId="14">#REF!</definedName>
    <definedName name="pa" localSheetId="14">#REF!</definedName>
    <definedName name="___________TS1" localSheetId="14">#REF!</definedName>
    <definedName name="Y" localSheetId="14">#REF!</definedName>
    <definedName name="_TS1" localSheetId="14">#REF!</definedName>
    <definedName name="___________HTS1" localSheetId="14">#REF!</definedName>
    <definedName name="_________HTS2" localSheetId="14">#REF!</definedName>
    <definedName name="___________TS2" localSheetId="14">#REF!</definedName>
    <definedName name="基準単価" localSheetId="14">#REF!</definedName>
    <definedName name="_TS2" localSheetId="14">#REF!</definedName>
    <definedName name="___________HTS2" localSheetId="14">#REF!</definedName>
    <definedName name="\b" localSheetId="14">#REF!</definedName>
    <definedName name="__________TS1" localSheetId="14">#REF!</definedName>
    <definedName name="ｓｒｔｊｓれｊｔ" localSheetId="14">#REF!</definedName>
    <definedName name="__________HTS1" localSheetId="14">#REF!</definedName>
    <definedName name="\a" localSheetId="14">#REF!</definedName>
    <definedName name="__________TS2" localSheetId="14">#REF!</definedName>
    <definedName name="__________HTS2" localSheetId="14">#REF!</definedName>
    <definedName name="\u" localSheetId="14">#REF!</definedName>
    <definedName name="___HTS1" localSheetId="14">#REF!</definedName>
    <definedName name="_________TS1" localSheetId="14">#REF!</definedName>
    <definedName name="___HTS2" localSheetId="14">#REF!</definedName>
    <definedName name="_________TS2" localSheetId="14">#REF!</definedName>
    <definedName name="作業員詰所電灯設備" localSheetId="14">#REF!</definedName>
    <definedName name="\e" localSheetId="14">#REF!</definedName>
    <definedName name="_______HTS1" localSheetId="14">#REF!</definedName>
    <definedName name="a" localSheetId="14">#REF!</definedName>
    <definedName name="\f" localSheetId="14">#REF!</definedName>
    <definedName name="_______HTS2" localSheetId="14">#REF!</definedName>
    <definedName name="金属製建具工事" localSheetId="14">#REF!</definedName>
    <definedName name="_____HTS1" localSheetId="14">#REF!</definedName>
    <definedName name="_______TS1" localSheetId="14">#REF!</definedName>
    <definedName name="ロードトレイン駐車場電灯設備" localSheetId="14">#REF!</definedName>
    <definedName name="_____HTS2" localSheetId="14">#REF!</definedName>
    <definedName name="複合_器具_" localSheetId="14">#REF!</definedName>
    <definedName name="_______TS2" localSheetId="14">#REF!</definedName>
    <definedName name="______TS1" localSheetId="14">#REF!</definedName>
    <definedName name="木工事" localSheetId="14">#REF!</definedName>
    <definedName name="______HTS1" localSheetId="14">#REF!</definedName>
    <definedName name="う" localSheetId="14">#REF!</definedName>
    <definedName name="______TS2" localSheetId="14">#REF!</definedName>
    <definedName name="設計" localSheetId="14">#REF!</definedName>
    <definedName name="______HTS2" localSheetId="14">#REF!</definedName>
    <definedName name="_INP1" localSheetId="14">#REF!</definedName>
    <definedName name="_____TS1" localSheetId="14">#REF!</definedName>
    <definedName name="_INP2" localSheetId="14">#REF!</definedName>
    <definedName name="ハ社" localSheetId="14">#REF!</definedName>
    <definedName name="炊事棟幹線" localSheetId="14">#REF!</definedName>
    <definedName name="_____TS2" localSheetId="14">#REF!</definedName>
    <definedName name="炊事棟避雷針設備" localSheetId="14">#REF!</definedName>
    <definedName name="_HTS1" localSheetId="14">#REF!</definedName>
    <definedName name="___TS1" localSheetId="14">#REF!</definedName>
    <definedName name="_HTS2" localSheetId="14">#REF!</definedName>
    <definedName name="___TS2" localSheetId="14">#REF!</definedName>
    <definedName name="__TS1" localSheetId="14">#REF!</definedName>
    <definedName name="TGOKEI5" localSheetId="14">#REF!</definedName>
    <definedName name="避雷針設備" localSheetId="14">#REF!</definedName>
    <definedName name="__HTS1" localSheetId="14">#REF!</definedName>
    <definedName name="__TS2" localSheetId="14">#REF!</definedName>
    <definedName name="_xlnm.Print_Titles" localSheetId="14">金属製建具工事!$1:$2</definedName>
    <definedName name="__HTS2" localSheetId="14">#REF!</definedName>
    <definedName name="_INP11" localSheetId="14">#REF!</definedName>
    <definedName name="\l" localSheetId="14">#REF!</definedName>
    <definedName name="h" localSheetId="14">#REF!</definedName>
    <definedName name="PAGE29" localSheetId="14">#REF!</definedName>
    <definedName name="_INP22" localSheetId="14">#REF!</definedName>
    <definedName name="_INP3" localSheetId="14">#REF!</definedName>
    <definedName name="_INP33" localSheetId="14">#REF!</definedName>
    <definedName name="\A__" localSheetId="14">#REF!</definedName>
    <definedName name="HUKEOI" localSheetId="14">#REF!</definedName>
    <definedName name="\c" localSheetId="14">#REF!</definedName>
    <definedName name="g" localSheetId="14">#REF!</definedName>
    <definedName name="\d" localSheetId="14">#REF!</definedName>
    <definedName name="\g" localSheetId="14">#REF!</definedName>
    <definedName name="\h" localSheetId="14">#REF!</definedName>
    <definedName name="ｌ" localSheetId="14" hidden="1">#REF!</definedName>
    <definedName name="印刷" localSheetId="14">#REF!</definedName>
    <definedName name="\i" localSheetId="14">#REF!</definedName>
    <definedName name="\j" localSheetId="14">#REF!</definedName>
    <definedName name="HIGBR" localSheetId="14">#REF!</definedName>
    <definedName name="\k" localSheetId="14">#REF!</definedName>
    <definedName name="\m" localSheetId="14">#REF!</definedName>
    <definedName name="\n" localSheetId="14">#REF!</definedName>
    <definedName name="j" localSheetId="14">#REF!</definedName>
    <definedName name="\o" localSheetId="14">#REF!</definedName>
    <definedName name="k" localSheetId="14">#REF!</definedName>
    <definedName name="\p" localSheetId="14">#REF!</definedName>
    <definedName name="\q" localSheetId="14">#REF!</definedName>
    <definedName name="pami" localSheetId="14">#REF!</definedName>
    <definedName name="\r" localSheetId="14">#REF!</definedName>
    <definedName name="\s" localSheetId="14">#REF!</definedName>
    <definedName name="標準印刷" localSheetId="14">#REF!</definedName>
    <definedName name="\t" localSheetId="14">#REF!</definedName>
    <definedName name="\v" localSheetId="14">#REF!</definedName>
    <definedName name="\w" localSheetId="14">#REF!</definedName>
    <definedName name="\x" localSheetId="14">#REF!</definedName>
    <definedName name="れ" localSheetId="14">#REF!</definedName>
    <definedName name="炊事棟電話設備" localSheetId="14">#REF!</definedName>
    <definedName name="\y" localSheetId="14">#REF!</definedName>
    <definedName name="\z" localSheetId="14">#REF!</definedName>
    <definedName name="ｱｲ" localSheetId="14">#REF!</definedName>
    <definedName name="ａａ" localSheetId="14">#REF!</definedName>
    <definedName name="内訳全印刷" localSheetId="14">[7]!内訳全印刷</definedName>
    <definedName name="AAA" localSheetId="14">#REF!</definedName>
    <definedName name="HKYOTUKASETU" localSheetId="14">#REF!</definedName>
    <definedName name="AUTOEXEC" localSheetId="14">#REF!</definedName>
    <definedName name="自動車車庫棟幹線設備" localSheetId="14">#REF!</definedName>
    <definedName name="A社" localSheetId="14">#REF!</definedName>
    <definedName name="Ｂ社" localSheetId="14">#REF!</definedName>
    <definedName name="左官工事" localSheetId="14">#REF!</definedName>
    <definedName name="ＣＣ" localSheetId="14">#REF!</definedName>
    <definedName name="COUNT" localSheetId="14">#REF!</definedName>
    <definedName name="Ｃ社" localSheetId="14">#REF!</definedName>
    <definedName name="d" localSheetId="14">#REF!</definedName>
    <definedName name="GB" localSheetId="14">#REF!</definedName>
    <definedName name="GBS" localSheetId="14">#REF!</definedName>
    <definedName name="HA" localSheetId="14">#REF!</definedName>
    <definedName name="HGB" localSheetId="14">#REF!</definedName>
    <definedName name="HGBS" localSheetId="14">#REF!</definedName>
    <definedName name="HGOKEI" localSheetId="14">#REF!</definedName>
    <definedName name="HGOKEI1" localSheetId="14">#REF!</definedName>
    <definedName name="HGOKEI2" localSheetId="14">#REF!</definedName>
    <definedName name="KEISEN2" localSheetId="14">#REF!</definedName>
    <definedName name="HGOKEI3" localSheetId="14">#REF!</definedName>
    <definedName name="HGOKEI4" localSheetId="14">#REF!</definedName>
    <definedName name="HGOKEI5" localSheetId="14">#REF!</definedName>
    <definedName name="HIGB" localSheetId="14">#REF!</definedName>
    <definedName name="HIP" localSheetId="14">#REF!</definedName>
    <definedName name="枚数1" localSheetId="14">#REF!</definedName>
    <definedName name="hk" localSheetId="14">#REF!</definedName>
    <definedName name="か" localSheetId="14">#REF!</definedName>
    <definedName name="HKAR" localSheetId="14">#REF!</definedName>
    <definedName name="HKEI" localSheetId="14">#REF!</definedName>
    <definedName name="HKK" localSheetId="14">#REF!</definedName>
    <definedName name="ＭＭ" localSheetId="14">#REF!</definedName>
    <definedName name="HKOJIKAKAKU" localSheetId="14">#REF!</definedName>
    <definedName name="HKOJIKEI" localSheetId="14">#REF!</definedName>
    <definedName name="え" localSheetId="14">#REF!</definedName>
    <definedName name="HKYOTUHI" localSheetId="14">#REF!</definedName>
    <definedName name="HOSEI" localSheetId="14">#REF!</definedName>
    <definedName name="HOU" localSheetId="14">#REF!</definedName>
    <definedName name="SYUMOKU1" localSheetId="14">#REF!</definedName>
    <definedName name="HSGB" localSheetId="14">#REF!</definedName>
    <definedName name="HUKE" localSheetId="14">#REF!</definedName>
    <definedName name="HX" localSheetId="14">#REF!</definedName>
    <definedName name="HY" localSheetId="14">#REF!</definedName>
    <definedName name="HZEI" localSheetId="14">#REF!</definedName>
    <definedName name="自動車車庫棟避雷針設備" localSheetId="14">#REF!</definedName>
    <definedName name="東高" localSheetId="14">#REF!</definedName>
    <definedName name="IGB" localSheetId="14">#REF!</definedName>
    <definedName name="IGBR" localSheetId="14">#REF!</definedName>
    <definedName name="INP0" localSheetId="14">#REF!</definedName>
    <definedName name="コンク" localSheetId="14">#REF!</definedName>
    <definedName name="し" localSheetId="14">#REF!</definedName>
    <definedName name="IP" localSheetId="14">#REF!</definedName>
    <definedName name="jk" localSheetId="14">#REF!</definedName>
    <definedName name="撤去工事" localSheetId="14">#REF!</definedName>
    <definedName name="内訳書" localSheetId="14">#REF!</definedName>
    <definedName name="KAR" localSheetId="14">#REF!</definedName>
    <definedName name="KBFR" localSheetId="14">#REF!</definedName>
    <definedName name="KEI" localSheetId="14">#REF!</definedName>
    <definedName name="KK" localSheetId="14">#REF!</definedName>
    <definedName name="MENU" localSheetId="14">#REF!</definedName>
    <definedName name="MENU110" localSheetId="14">#REF!</definedName>
    <definedName name="MENU112" localSheetId="14">#REF!</definedName>
    <definedName name="MENU120" localSheetId="14">#REF!</definedName>
    <definedName name="NIZI" localSheetId="14">#REF!</definedName>
    <definedName name="ＮＮ" localSheetId="14">#REF!</definedName>
    <definedName name="OU" localSheetId="14">#REF!</definedName>
    <definedName name="PAGE01" localSheetId="14">#REF!</definedName>
    <definedName name="内訳頁印刷" localSheetId="14">[7]!内訳頁印刷</definedName>
    <definedName name="PRINT" localSheetId="14">#REF!</definedName>
    <definedName name="_xlnm.Print_Area" localSheetId="14">金属製建具工事!$A$1:$H$152</definedName>
    <definedName name="PRINT_AREA_MI" localSheetId="14">#REF!</definedName>
    <definedName name="倉庫棟自火報設備" localSheetId="14">#REF!</definedName>
    <definedName name="PRINT1" localSheetId="14">#REF!</definedName>
    <definedName name="金抜印刷" localSheetId="14">[7]!金抜印刷</definedName>
    <definedName name="PRINT2" localSheetId="14">#REF!</definedName>
    <definedName name="PRINT3" localSheetId="14">#REF!</definedName>
    <definedName name="PRINT4" localSheetId="14">#REF!</definedName>
    <definedName name="SGB" localSheetId="14">#REF!</definedName>
    <definedName name="SYUMOKU2" localSheetId="14">#REF!</definedName>
    <definedName name="SYUMOKU3" localSheetId="14">#REF!</definedName>
    <definedName name="えええ" localSheetId="14">#REF!</definedName>
    <definedName name="部分印刷" localSheetId="14">#REF!</definedName>
    <definedName name="文字ﾋﾟｯﾁ" localSheetId="14">#REF!</definedName>
    <definedName name="SYUMOKU4" localSheetId="14">#REF!</definedName>
    <definedName name="単抜印刷" localSheetId="14">#REF!</definedName>
    <definedName name="SYUMOKU5" localSheetId="14">#REF!</definedName>
    <definedName name="TGOKEI" localSheetId="14">#REF!</definedName>
    <definedName name="TGOKEI1" localSheetId="14">#REF!</definedName>
    <definedName name="総括枚数" localSheetId="14">#REF!</definedName>
    <definedName name="TGOKEI2" localSheetId="14">#REF!</definedName>
    <definedName name="TUKEOI" localSheetId="14">#REF!</definedName>
    <definedName name="TGOKEI3" localSheetId="14">#REF!</definedName>
    <definedName name="TGOKEI4" localSheetId="14">#REF!</definedName>
    <definedName name="TKOJIKAKAKU" localSheetId="14">#REF!</definedName>
    <definedName name="TKOJIKEI" localSheetId="14">#REF!</definedName>
    <definedName name="TKYOTUHI" localSheetId="14">#REF!</definedName>
    <definedName name="ド" localSheetId="14">#REF!</definedName>
    <definedName name="TKYOTUKASETU" localSheetId="14">#REF!</definedName>
    <definedName name="ｔｔｔ" localSheetId="14">#REF!</definedName>
    <definedName name="TZEI" localSheetId="14">#REF!</definedName>
    <definedName name="UKE" localSheetId="14">#REF!</definedName>
    <definedName name="倉庫棟" localSheetId="14">#REF!</definedName>
    <definedName name="X" localSheetId="14">#REF!</definedName>
    <definedName name="Y_N" localSheetId="14">#REF!</definedName>
    <definedName name="ああ" localSheetId="14">#REF!</definedName>
    <definedName name="ああああ" localSheetId="14">#REF!</definedName>
    <definedName name="あああああ" localSheetId="14">#REF!</definedName>
    <definedName name="い" localSheetId="14">#REF!</definedName>
    <definedName name="いいいい" localSheetId="14">#REF!</definedName>
    <definedName name="イ社" localSheetId="14">#REF!</definedName>
    <definedName name="ううう" localSheetId="14">#REF!</definedName>
    <definedName name="代価３" localSheetId="14">#REF!</definedName>
    <definedName name="かがみ" localSheetId="14">#REF!</definedName>
    <definedName name="管容量" localSheetId="14">#REF!</definedName>
    <definedName name="き" localSheetId="14">#REF!</definedName>
    <definedName name="電気工事" localSheetId="14">#REF!</definedName>
    <definedName name="く" localSheetId="14">#REF!</definedName>
    <definedName name="コマンド" localSheetId="14">#REF!</definedName>
    <definedName name="コンクリート・型枠・鉄筋工事" localSheetId="14">#REF!</definedName>
    <definedName name="さ" localSheetId="14">#REF!</definedName>
    <definedName name="サイズＡ" localSheetId="14">#REF!</definedName>
    <definedName name="サイズＡ１" localSheetId="14">#REF!</definedName>
    <definedName name="す" localSheetId="14">#REF!</definedName>
    <definedName name="だいか" localSheetId="14">#REF!</definedName>
    <definedName name="命令" localSheetId="14">#REF!</definedName>
    <definedName name="タイトルベース" localSheetId="14">#REF!</definedName>
    <definedName name="ロードトレイン駐車場幹線設備" localSheetId="14">#REF!</definedName>
    <definedName name="たたた" localSheetId="14">#REF!</definedName>
    <definedName name="っＨ" localSheetId="14">#REF!</definedName>
    <definedName name="っっＨ" localSheetId="14">#REF!</definedName>
    <definedName name="ハ" localSheetId="14">#REF!</definedName>
    <definedName name="ぱ" localSheetId="14">#REF!</definedName>
    <definedName name="ぱ2" localSheetId="14">#REF!</definedName>
    <definedName name="ミ" localSheetId="14">#REF!</definedName>
    <definedName name="メニュウ" localSheetId="14">#REF!</definedName>
    <definedName name="レ" localSheetId="14">#REF!</definedName>
    <definedName name="ロードトレイン駐車場" localSheetId="14">#REF!</definedName>
    <definedName name="ロードトレイン駐車場避雷針設備" localSheetId="14">#REF!</definedName>
    <definedName name="ロ社" localSheetId="14">#REF!</definedName>
    <definedName name="印刷1" localSheetId="14">#REF!</definedName>
    <definedName name="印刷2" localSheetId="14">#REF!</definedName>
    <definedName name="代価表3" localSheetId="14" hidden="1">#REF!</definedName>
    <definedName name="印刷部数" localSheetId="14">#REF!</definedName>
    <definedName name="乙タイトル" localSheetId="14">#REF!</definedName>
    <definedName name="各項目" localSheetId="14">#REF!</definedName>
    <definedName name="基礎" localSheetId="14">#REF!</definedName>
    <definedName name="深さ判定" localSheetId="14">#REF!</definedName>
    <definedName name="金属工事" localSheetId="14">#REF!</definedName>
    <definedName name="入力" localSheetId="14">#REF!</definedName>
    <definedName name="見積比較最新" localSheetId="14">#REF!</definedName>
    <definedName name="呼出" localSheetId="14">#REF!</definedName>
    <definedName name="工事枚数" localSheetId="14">#REF!</definedName>
    <definedName name="硝子工事" localSheetId="14">#REF!</definedName>
    <definedName name="根拠全印刷" localSheetId="14">[7]!根拠全印刷</definedName>
    <definedName name="根拠頁印刷" localSheetId="14">[7]!根拠頁印刷</definedName>
    <definedName name="作業員詰所" localSheetId="14">#REF!</definedName>
    <definedName name="作業員詰所幹線動力設備" localSheetId="14">#REF!</definedName>
    <definedName name="作業員詰所自火報設備" localSheetId="14">#REF!</definedName>
    <definedName name="作業員詰所電話設備" localSheetId="14">#REF!</definedName>
    <definedName name="作業員詰所避雷針設備" localSheetId="14">#REF!</definedName>
    <definedName name="作業員詰所放送設備" localSheetId="14">#REF!</definedName>
    <definedName name="雑工事" localSheetId="14">#REF!</definedName>
    <definedName name="自火報・店Ｐ２" localSheetId="14">#REF!</definedName>
    <definedName name="代価2" localSheetId="14">#REF!</definedName>
    <definedName name="自動車車庫棟" localSheetId="14">#REF!</definedName>
    <definedName name="自動車車庫棟電灯設備" localSheetId="14">#REF!</definedName>
    <definedName name="終了" localSheetId="14">#REF!</definedName>
    <definedName name="部数2" localSheetId="14">#REF!</definedName>
    <definedName name="縮小印刷" localSheetId="14">#REF!</definedName>
    <definedName name="小山" localSheetId="14">#REF!</definedName>
    <definedName name="新規" localSheetId="14">#REF!</definedName>
    <definedName name="深さ区分" localSheetId="14">#REF!</definedName>
    <definedName name="炊事棟" localSheetId="14">#REF!</definedName>
    <definedName name="炊事棟弱電設備" localSheetId="14">#REF!</definedName>
    <definedName name="炊事棟電灯設備" localSheetId="14">#REF!</definedName>
    <definedName name="設計書" localSheetId="14">#REF!</definedName>
    <definedName name="設定" localSheetId="14">#REF!</definedName>
    <definedName name="全部印刷" localSheetId="14">#REF!</definedName>
    <definedName name="倉庫棟幹線設備" localSheetId="14">#REF!</definedName>
    <definedName name="倉庫棟電灯設備" localSheetId="14">#REF!</definedName>
    <definedName name="倉庫棟避雷針設備" localSheetId="14">#REF!</definedName>
    <definedName name="代価5" localSheetId="14">#REF!</definedName>
    <definedName name="代価表１" localSheetId="14">#REF!</definedName>
    <definedName name="単抜作成" localSheetId="14">#REF!</definedName>
    <definedName name="端子盤Ｐ２" localSheetId="14">#REF!</definedName>
    <definedName name="直径" localSheetId="14">#REF!</definedName>
    <definedName name="直接仮設工事" localSheetId="14">#REF!</definedName>
    <definedName name="塗装工事" localSheetId="14">#REF!</definedName>
    <definedName name="土工事" localSheetId="14">#REF!</definedName>
    <definedName name="動力制御盤Ｐ２" localSheetId="14">#REF!</definedName>
    <definedName name="内外装工事" localSheetId="14">#REF!</definedName>
    <definedName name="内訳書１" localSheetId="14">#REF!</definedName>
    <definedName name="表紙枚数" localSheetId="14">#REF!</definedName>
    <definedName name="幅計算" localSheetId="14">#REF!</definedName>
    <definedName name="複合_配管_" localSheetId="14">#REF!</definedName>
    <definedName name="複単" localSheetId="14">#REF!</definedName>
    <definedName name="平均深さ" localSheetId="14">#REF!</definedName>
    <definedName name="保存" localSheetId="14">#REF!</definedName>
    <definedName name="防水工事" localSheetId="14">#REF!</definedName>
    <definedName name="木製建具工事" localSheetId="14">#REF!</definedName>
    <definedName name="_" localSheetId="15">#REF!</definedName>
    <definedName name="_________HTS1" localSheetId="15">#REF!</definedName>
    <definedName name="pa" localSheetId="15">#REF!</definedName>
    <definedName name="___________TS1" localSheetId="15">#REF!</definedName>
    <definedName name="Y" localSheetId="15">#REF!</definedName>
    <definedName name="_TS1" localSheetId="15">#REF!</definedName>
    <definedName name="___________HTS1" localSheetId="15">#REF!</definedName>
    <definedName name="_________HTS2" localSheetId="15">#REF!</definedName>
    <definedName name="___________TS2" localSheetId="15">#REF!</definedName>
    <definedName name="基準単価" localSheetId="15">#REF!</definedName>
    <definedName name="_TS2" localSheetId="15">#REF!</definedName>
    <definedName name="___________HTS2" localSheetId="15">#REF!</definedName>
    <definedName name="\b" localSheetId="15">#REF!</definedName>
    <definedName name="__________TS1" localSheetId="15">#REF!</definedName>
    <definedName name="ｓｒｔｊｓれｊｔ" localSheetId="15">#REF!</definedName>
    <definedName name="__________HTS1" localSheetId="15">#REF!</definedName>
    <definedName name="\a" localSheetId="15">#REF!</definedName>
    <definedName name="__________TS2" localSheetId="15">#REF!</definedName>
    <definedName name="__________HTS2" localSheetId="15">#REF!</definedName>
    <definedName name="\u" localSheetId="15">#REF!</definedName>
    <definedName name="___HTS1" localSheetId="15">#REF!</definedName>
    <definedName name="_________TS1" localSheetId="15">#REF!</definedName>
    <definedName name="___HTS2" localSheetId="15">#REF!</definedName>
    <definedName name="_________TS2" localSheetId="15">#REF!</definedName>
    <definedName name="作業員詰所電灯設備" localSheetId="15">#REF!</definedName>
    <definedName name="\e" localSheetId="15">#REF!</definedName>
    <definedName name="_______HTS1" localSheetId="15">#REF!</definedName>
    <definedName name="a" localSheetId="15">#REF!</definedName>
    <definedName name="\f" localSheetId="15">#REF!</definedName>
    <definedName name="_______HTS2" localSheetId="15">#REF!</definedName>
    <definedName name="金属製建具工事" localSheetId="15">#REF!</definedName>
    <definedName name="_____HTS1" localSheetId="15">#REF!</definedName>
    <definedName name="_______TS1" localSheetId="15">#REF!</definedName>
    <definedName name="ロードトレイン駐車場電灯設備" localSheetId="15">#REF!</definedName>
    <definedName name="_____HTS2" localSheetId="15">#REF!</definedName>
    <definedName name="複合_器具_" localSheetId="15">#REF!</definedName>
    <definedName name="_______TS2" localSheetId="15">#REF!</definedName>
    <definedName name="______TS1" localSheetId="15">#REF!</definedName>
    <definedName name="木工事" localSheetId="15">#REF!</definedName>
    <definedName name="______HTS1" localSheetId="15">#REF!</definedName>
    <definedName name="う" localSheetId="15">#REF!</definedName>
    <definedName name="______TS2" localSheetId="15">#REF!</definedName>
    <definedName name="設計" localSheetId="15">#REF!</definedName>
    <definedName name="______HTS2" localSheetId="15">#REF!</definedName>
    <definedName name="_INP1" localSheetId="15">#REF!</definedName>
    <definedName name="_____TS1" localSheetId="15">#REF!</definedName>
    <definedName name="_INP2" localSheetId="15">#REF!</definedName>
    <definedName name="ハ社" localSheetId="15">#REF!</definedName>
    <definedName name="炊事棟幹線" localSheetId="15">#REF!</definedName>
    <definedName name="_____TS2" localSheetId="15">#REF!</definedName>
    <definedName name="炊事棟避雷針設備" localSheetId="15">#REF!</definedName>
    <definedName name="_HTS1" localSheetId="15">#REF!</definedName>
    <definedName name="___TS1" localSheetId="15">#REF!</definedName>
    <definedName name="_HTS2" localSheetId="15">#REF!</definedName>
    <definedName name="___TS2" localSheetId="15">#REF!</definedName>
    <definedName name="__TS1" localSheetId="15">#REF!</definedName>
    <definedName name="TGOKEI5" localSheetId="15">#REF!</definedName>
    <definedName name="避雷針設備" localSheetId="15">#REF!</definedName>
    <definedName name="__HTS1" localSheetId="15">#REF!</definedName>
    <definedName name="__TS2" localSheetId="15">#REF!</definedName>
    <definedName name="_xlnm.Print_Titles" localSheetId="15">ガラス工事!$1:$2</definedName>
    <definedName name="__HTS2" localSheetId="15">#REF!</definedName>
    <definedName name="_INP11" localSheetId="15">#REF!</definedName>
    <definedName name="\l" localSheetId="15">#REF!</definedName>
    <definedName name="h" localSheetId="15">#REF!</definedName>
    <definedName name="PAGE29" localSheetId="15">#REF!</definedName>
    <definedName name="_INP22" localSheetId="15">#REF!</definedName>
    <definedName name="_INP3" localSheetId="15">#REF!</definedName>
    <definedName name="_INP33" localSheetId="15">#REF!</definedName>
    <definedName name="\A__" localSheetId="15">#REF!</definedName>
    <definedName name="HUKEOI" localSheetId="15">#REF!</definedName>
    <definedName name="\c" localSheetId="15">#REF!</definedName>
    <definedName name="g" localSheetId="15">#REF!</definedName>
    <definedName name="\d" localSheetId="15">#REF!</definedName>
    <definedName name="\g" localSheetId="15">#REF!</definedName>
    <definedName name="\h" localSheetId="15">#REF!</definedName>
    <definedName name="ｌ" localSheetId="15" hidden="1">#REF!</definedName>
    <definedName name="印刷" localSheetId="15">#REF!</definedName>
    <definedName name="\i" localSheetId="15">#REF!</definedName>
    <definedName name="\j" localSheetId="15">#REF!</definedName>
    <definedName name="HIGBR" localSheetId="15">#REF!</definedName>
    <definedName name="\k" localSheetId="15">#REF!</definedName>
    <definedName name="\m" localSheetId="15">#REF!</definedName>
    <definedName name="\n" localSheetId="15">#REF!</definedName>
    <definedName name="j" localSheetId="15">#REF!</definedName>
    <definedName name="\o" localSheetId="15">#REF!</definedName>
    <definedName name="k" localSheetId="15">#REF!</definedName>
    <definedName name="\p" localSheetId="15">#REF!</definedName>
    <definedName name="\q" localSheetId="15">#REF!</definedName>
    <definedName name="pami" localSheetId="15">#REF!</definedName>
    <definedName name="\r" localSheetId="15">#REF!</definedName>
    <definedName name="\s" localSheetId="15">#REF!</definedName>
    <definedName name="標準印刷" localSheetId="15">#REF!</definedName>
    <definedName name="\t" localSheetId="15">#REF!</definedName>
    <definedName name="\v" localSheetId="15">#REF!</definedName>
    <definedName name="\w" localSheetId="15">#REF!</definedName>
    <definedName name="\x" localSheetId="15">#REF!</definedName>
    <definedName name="れ" localSheetId="15">#REF!</definedName>
    <definedName name="炊事棟電話設備" localSheetId="15">#REF!</definedName>
    <definedName name="\y" localSheetId="15">#REF!</definedName>
    <definedName name="\z" localSheetId="15">#REF!</definedName>
    <definedName name="ｱｲ" localSheetId="15">#REF!</definedName>
    <definedName name="ａａ" localSheetId="15">#REF!</definedName>
    <definedName name="内訳全印刷" localSheetId="15">[7]!内訳全印刷</definedName>
    <definedName name="AAA" localSheetId="15">#REF!</definedName>
    <definedName name="HKYOTUKASETU" localSheetId="15">#REF!</definedName>
    <definedName name="AUTOEXEC" localSheetId="15">#REF!</definedName>
    <definedName name="自動車車庫棟幹線設備" localSheetId="15">#REF!</definedName>
    <definedName name="A社" localSheetId="15">#REF!</definedName>
    <definedName name="Ｂ社" localSheetId="15">#REF!</definedName>
    <definedName name="左官工事" localSheetId="15">#REF!</definedName>
    <definedName name="ＣＣ" localSheetId="15">#REF!</definedName>
    <definedName name="COUNT" localSheetId="15">#REF!</definedName>
    <definedName name="Ｃ社" localSheetId="15">#REF!</definedName>
    <definedName name="d" localSheetId="15">#REF!</definedName>
    <definedName name="GB" localSheetId="15">#REF!</definedName>
    <definedName name="GBS" localSheetId="15">#REF!</definedName>
    <definedName name="HA" localSheetId="15">#REF!</definedName>
    <definedName name="HGB" localSheetId="15">#REF!</definedName>
    <definedName name="HGBS" localSheetId="15">#REF!</definedName>
    <definedName name="HGOKEI" localSheetId="15">#REF!</definedName>
    <definedName name="HGOKEI1" localSheetId="15">#REF!</definedName>
    <definedName name="HGOKEI2" localSheetId="15">#REF!</definedName>
    <definedName name="KEISEN2" localSheetId="15">#REF!</definedName>
    <definedName name="HGOKEI3" localSheetId="15">#REF!</definedName>
    <definedName name="HGOKEI4" localSheetId="15">#REF!</definedName>
    <definedName name="HGOKEI5" localSheetId="15">#REF!</definedName>
    <definedName name="HIGB" localSheetId="15">#REF!</definedName>
    <definedName name="HIP" localSheetId="15">#REF!</definedName>
    <definedName name="枚数1" localSheetId="15">#REF!</definedName>
    <definedName name="hk" localSheetId="15">#REF!</definedName>
    <definedName name="か" localSheetId="15">#REF!</definedName>
    <definedName name="HKAR" localSheetId="15">#REF!</definedName>
    <definedName name="HKEI" localSheetId="15">#REF!</definedName>
    <definedName name="HKK" localSheetId="15">#REF!</definedName>
    <definedName name="ＭＭ" localSheetId="15">#REF!</definedName>
    <definedName name="HKOJIKAKAKU" localSheetId="15">#REF!</definedName>
    <definedName name="HKOJIKEI" localSheetId="15">#REF!</definedName>
    <definedName name="え" localSheetId="15">#REF!</definedName>
    <definedName name="HKYOTUHI" localSheetId="15">#REF!</definedName>
    <definedName name="HOSEI" localSheetId="15">#REF!</definedName>
    <definedName name="HOU" localSheetId="15">#REF!</definedName>
    <definedName name="SYUMOKU1" localSheetId="15">#REF!</definedName>
    <definedName name="HSGB" localSheetId="15">#REF!</definedName>
    <definedName name="HUKE" localSheetId="15">#REF!</definedName>
    <definedName name="HX" localSheetId="15">#REF!</definedName>
    <definedName name="HY" localSheetId="15">#REF!</definedName>
    <definedName name="HZEI" localSheetId="15">#REF!</definedName>
    <definedName name="自動車車庫棟避雷針設備" localSheetId="15">#REF!</definedName>
    <definedName name="東高" localSheetId="15">#REF!</definedName>
    <definedName name="IGB" localSheetId="15">#REF!</definedName>
    <definedName name="IGBR" localSheetId="15">#REF!</definedName>
    <definedName name="INP0" localSheetId="15">#REF!</definedName>
    <definedName name="コンク" localSheetId="15">#REF!</definedName>
    <definedName name="し" localSheetId="15">#REF!</definedName>
    <definedName name="IP" localSheetId="15">#REF!</definedName>
    <definedName name="jk" localSheetId="15">#REF!</definedName>
    <definedName name="撤去工事" localSheetId="15">#REF!</definedName>
    <definedName name="内訳書" localSheetId="15">#REF!</definedName>
    <definedName name="KAR" localSheetId="15">#REF!</definedName>
    <definedName name="KBFR" localSheetId="15">#REF!</definedName>
    <definedName name="KEI" localSheetId="15">#REF!</definedName>
    <definedName name="KK" localSheetId="15">#REF!</definedName>
    <definedName name="MENU" localSheetId="15">#REF!</definedName>
    <definedName name="MENU110" localSheetId="15">#REF!</definedName>
    <definedName name="MENU112" localSheetId="15">#REF!</definedName>
    <definedName name="MENU120" localSheetId="15">#REF!</definedName>
    <definedName name="NIZI" localSheetId="15">#REF!</definedName>
    <definedName name="ＮＮ" localSheetId="15">#REF!</definedName>
    <definedName name="OU" localSheetId="15">#REF!</definedName>
    <definedName name="PAGE01" localSheetId="15">#REF!</definedName>
    <definedName name="内訳頁印刷" localSheetId="15">[7]!内訳頁印刷</definedName>
    <definedName name="PRINT" localSheetId="15">#REF!</definedName>
    <definedName name="_xlnm.Print_Area" localSheetId="15">ガラス工事!$A$1:$H$32</definedName>
    <definedName name="PRINT_AREA_MI" localSheetId="15">#REF!</definedName>
    <definedName name="倉庫棟自火報設備" localSheetId="15">#REF!</definedName>
    <definedName name="PRINT1" localSheetId="15">#REF!</definedName>
    <definedName name="金抜印刷" localSheetId="15">[7]!金抜印刷</definedName>
    <definedName name="PRINT2" localSheetId="15">#REF!</definedName>
    <definedName name="PRINT3" localSheetId="15">#REF!</definedName>
    <definedName name="PRINT4" localSheetId="15">#REF!</definedName>
    <definedName name="SGB" localSheetId="15">#REF!</definedName>
    <definedName name="SYUMOKU2" localSheetId="15">#REF!</definedName>
    <definedName name="SYUMOKU3" localSheetId="15">#REF!</definedName>
    <definedName name="えええ" localSheetId="15">#REF!</definedName>
    <definedName name="部分印刷" localSheetId="15">#REF!</definedName>
    <definedName name="文字ﾋﾟｯﾁ" localSheetId="15">#REF!</definedName>
    <definedName name="SYUMOKU4" localSheetId="15">#REF!</definedName>
    <definedName name="単抜印刷" localSheetId="15">#REF!</definedName>
    <definedName name="SYUMOKU5" localSheetId="15">#REF!</definedName>
    <definedName name="TGOKEI" localSheetId="15">#REF!</definedName>
    <definedName name="TGOKEI1" localSheetId="15">#REF!</definedName>
    <definedName name="総括枚数" localSheetId="15">#REF!</definedName>
    <definedName name="TGOKEI2" localSheetId="15">#REF!</definedName>
    <definedName name="TUKEOI" localSheetId="15">#REF!</definedName>
    <definedName name="TGOKEI3" localSheetId="15">#REF!</definedName>
    <definedName name="TGOKEI4" localSheetId="15">#REF!</definedName>
    <definedName name="TKOJIKAKAKU" localSheetId="15">#REF!</definedName>
    <definedName name="TKOJIKEI" localSheetId="15">#REF!</definedName>
    <definedName name="TKYOTUHI" localSheetId="15">#REF!</definedName>
    <definedName name="ド" localSheetId="15">#REF!</definedName>
    <definedName name="TKYOTUKASETU" localSheetId="15">#REF!</definedName>
    <definedName name="ｔｔｔ" localSheetId="15">#REF!</definedName>
    <definedName name="TZEI" localSheetId="15">#REF!</definedName>
    <definedName name="UKE" localSheetId="15">#REF!</definedName>
    <definedName name="倉庫棟" localSheetId="15">#REF!</definedName>
    <definedName name="X" localSheetId="15">#REF!</definedName>
    <definedName name="Y_N" localSheetId="15">#REF!</definedName>
    <definedName name="ああ" localSheetId="15">#REF!</definedName>
    <definedName name="ああああ" localSheetId="15">#REF!</definedName>
    <definedName name="あああああ" localSheetId="15">#REF!</definedName>
    <definedName name="い" localSheetId="15">#REF!</definedName>
    <definedName name="いいいい" localSheetId="15">#REF!</definedName>
    <definedName name="イ社" localSheetId="15">#REF!</definedName>
    <definedName name="ううう" localSheetId="15">#REF!</definedName>
    <definedName name="代価３" localSheetId="15">#REF!</definedName>
    <definedName name="かがみ" localSheetId="15">#REF!</definedName>
    <definedName name="管容量" localSheetId="15">#REF!</definedName>
    <definedName name="き" localSheetId="15">#REF!</definedName>
    <definedName name="電気工事" localSheetId="15">#REF!</definedName>
    <definedName name="く" localSheetId="15">#REF!</definedName>
    <definedName name="コマンド" localSheetId="15">#REF!</definedName>
    <definedName name="コンクリート・型枠・鉄筋工事" localSheetId="15">#REF!</definedName>
    <definedName name="さ" localSheetId="15">#REF!</definedName>
    <definedName name="サイズＡ" localSheetId="15">#REF!</definedName>
    <definedName name="サイズＡ１" localSheetId="15">#REF!</definedName>
    <definedName name="す" localSheetId="15">#REF!</definedName>
    <definedName name="だいか" localSheetId="15">#REF!</definedName>
    <definedName name="命令" localSheetId="15">#REF!</definedName>
    <definedName name="タイトルベース" localSheetId="15">#REF!</definedName>
    <definedName name="ロードトレイン駐車場幹線設備" localSheetId="15">#REF!</definedName>
    <definedName name="たたた" localSheetId="15">#REF!</definedName>
    <definedName name="っＨ" localSheetId="15">#REF!</definedName>
    <definedName name="っっＨ" localSheetId="15">#REF!</definedName>
    <definedName name="ハ" localSheetId="15">#REF!</definedName>
    <definedName name="ぱ" localSheetId="15">#REF!</definedName>
    <definedName name="ぱ2" localSheetId="15">#REF!</definedName>
    <definedName name="ミ" localSheetId="15">#REF!</definedName>
    <definedName name="メニュウ" localSheetId="15">#REF!</definedName>
    <definedName name="レ" localSheetId="15">#REF!</definedName>
    <definedName name="ロードトレイン駐車場" localSheetId="15">#REF!</definedName>
    <definedName name="ロードトレイン駐車場避雷針設備" localSheetId="15">#REF!</definedName>
    <definedName name="ロ社" localSheetId="15">#REF!</definedName>
    <definedName name="印刷1" localSheetId="15">#REF!</definedName>
    <definedName name="印刷2" localSheetId="15">#REF!</definedName>
    <definedName name="代価表3" localSheetId="15" hidden="1">#REF!</definedName>
    <definedName name="印刷部数" localSheetId="15">#REF!</definedName>
    <definedName name="乙タイトル" localSheetId="15">#REF!</definedName>
    <definedName name="各項目" localSheetId="15">#REF!</definedName>
    <definedName name="基礎" localSheetId="15">#REF!</definedName>
    <definedName name="深さ判定" localSheetId="15">#REF!</definedName>
    <definedName name="金属工事" localSheetId="15">#REF!</definedName>
    <definedName name="入力" localSheetId="15">#REF!</definedName>
    <definedName name="見積比較最新" localSheetId="15">#REF!</definedName>
    <definedName name="呼出" localSheetId="15">#REF!</definedName>
    <definedName name="工事枚数" localSheetId="15">#REF!</definedName>
    <definedName name="硝子工事" localSheetId="15">#REF!</definedName>
    <definedName name="根拠全印刷" localSheetId="15">[7]!根拠全印刷</definedName>
    <definedName name="根拠頁印刷" localSheetId="15">[7]!根拠頁印刷</definedName>
    <definedName name="作業員詰所" localSheetId="15">#REF!</definedName>
    <definedName name="作業員詰所幹線動力設備" localSheetId="15">#REF!</definedName>
    <definedName name="作業員詰所自火報設備" localSheetId="15">#REF!</definedName>
    <definedName name="作業員詰所電話設備" localSheetId="15">#REF!</definedName>
    <definedName name="作業員詰所避雷針設備" localSheetId="15">#REF!</definedName>
    <definedName name="作業員詰所放送設備" localSheetId="15">#REF!</definedName>
    <definedName name="雑工事" localSheetId="15">#REF!</definedName>
    <definedName name="自火報・店Ｐ２" localSheetId="15">#REF!</definedName>
    <definedName name="代価2" localSheetId="15">#REF!</definedName>
    <definedName name="自動車車庫棟" localSheetId="15">#REF!</definedName>
    <definedName name="自動車車庫棟電灯設備" localSheetId="15">#REF!</definedName>
    <definedName name="終了" localSheetId="15">#REF!</definedName>
    <definedName name="部数2" localSheetId="15">#REF!</definedName>
    <definedName name="縮小印刷" localSheetId="15">#REF!</definedName>
    <definedName name="小山" localSheetId="15">#REF!</definedName>
    <definedName name="新規" localSheetId="15">#REF!</definedName>
    <definedName name="深さ区分" localSheetId="15">#REF!</definedName>
    <definedName name="炊事棟" localSheetId="15">#REF!</definedName>
    <definedName name="炊事棟弱電設備" localSheetId="15">#REF!</definedName>
    <definedName name="炊事棟電灯設備" localSheetId="15">#REF!</definedName>
    <definedName name="設計書" localSheetId="15">#REF!</definedName>
    <definedName name="設定" localSheetId="15">#REF!</definedName>
    <definedName name="全部印刷" localSheetId="15">#REF!</definedName>
    <definedName name="倉庫棟幹線設備" localSheetId="15">#REF!</definedName>
    <definedName name="倉庫棟電灯設備" localSheetId="15">#REF!</definedName>
    <definedName name="倉庫棟避雷針設備" localSheetId="15">#REF!</definedName>
    <definedName name="代価5" localSheetId="15">#REF!</definedName>
    <definedName name="代価表１" localSheetId="15">#REF!</definedName>
    <definedName name="単抜作成" localSheetId="15">#REF!</definedName>
    <definedName name="端子盤Ｐ２" localSheetId="15">#REF!</definedName>
    <definedName name="直径" localSheetId="15">#REF!</definedName>
    <definedName name="直接仮設工事" localSheetId="15">#REF!</definedName>
    <definedName name="塗装工事" localSheetId="15">#REF!</definedName>
    <definedName name="土工事" localSheetId="15">#REF!</definedName>
    <definedName name="動力制御盤Ｐ２" localSheetId="15">#REF!</definedName>
    <definedName name="内外装工事" localSheetId="15">#REF!</definedName>
    <definedName name="内訳書１" localSheetId="15">#REF!</definedName>
    <definedName name="表紙枚数" localSheetId="15">#REF!</definedName>
    <definedName name="幅計算" localSheetId="15">#REF!</definedName>
    <definedName name="複合_配管_" localSheetId="15">#REF!</definedName>
    <definedName name="複単" localSheetId="15">#REF!</definedName>
    <definedName name="平均深さ" localSheetId="15">#REF!</definedName>
    <definedName name="保存" localSheetId="15">#REF!</definedName>
    <definedName name="防水工事" localSheetId="15">#REF!</definedName>
    <definedName name="木製建具工事" localSheetId="15">#REF!</definedName>
    <definedName name="_" localSheetId="12">#REF!</definedName>
    <definedName name="_________HTS1" localSheetId="12">#REF!</definedName>
    <definedName name="pa" localSheetId="12">#REF!</definedName>
    <definedName name="___________TS1" localSheetId="12">#REF!</definedName>
    <definedName name="Y" localSheetId="12">#REF!</definedName>
    <definedName name="_TS1" localSheetId="12">#REF!</definedName>
    <definedName name="___________HTS1" localSheetId="12">#REF!</definedName>
    <definedName name="_________HTS2" localSheetId="12">#REF!</definedName>
    <definedName name="___________TS2" localSheetId="12">#REF!</definedName>
    <definedName name="基準単価" localSheetId="12">#REF!</definedName>
    <definedName name="_TS2" localSheetId="12">#REF!</definedName>
    <definedName name="___________HTS2" localSheetId="12">#REF!</definedName>
    <definedName name="\b" localSheetId="12">#REF!</definedName>
    <definedName name="__________TS1" localSheetId="12">#REF!</definedName>
    <definedName name="ｓｒｔｊｓれｊｔ" localSheetId="12">#REF!</definedName>
    <definedName name="__________HTS1" localSheetId="12">#REF!</definedName>
    <definedName name="\a" localSheetId="12">#REF!</definedName>
    <definedName name="__________TS2" localSheetId="12">#REF!</definedName>
    <definedName name="__________HTS2" localSheetId="12">#REF!</definedName>
    <definedName name="\u" localSheetId="12">#REF!</definedName>
    <definedName name="___HTS1" localSheetId="12">#REF!</definedName>
    <definedName name="_________TS1" localSheetId="12">#REF!</definedName>
    <definedName name="___HTS2" localSheetId="12">#REF!</definedName>
    <definedName name="_________TS2" localSheetId="12">#REF!</definedName>
    <definedName name="作業員詰所電灯設備" localSheetId="12">#REF!</definedName>
    <definedName name="\e" localSheetId="12">#REF!</definedName>
    <definedName name="_______HTS1" localSheetId="12">#REF!</definedName>
    <definedName name="a" localSheetId="12">#REF!</definedName>
    <definedName name="\f" localSheetId="12">#REF!</definedName>
    <definedName name="_______HTS2" localSheetId="12">#REF!</definedName>
    <definedName name="金属製建具工事" localSheetId="12">#REF!</definedName>
    <definedName name="_____HTS1" localSheetId="12">#REF!</definedName>
    <definedName name="_______TS1" localSheetId="12">#REF!</definedName>
    <definedName name="ロードトレイン駐車場電灯設備" localSheetId="12">#REF!</definedName>
    <definedName name="_____HTS2" localSheetId="12">#REF!</definedName>
    <definedName name="複合_器具_" localSheetId="12">#REF!</definedName>
    <definedName name="_______TS2" localSheetId="12">#REF!</definedName>
    <definedName name="______TS1" localSheetId="12">#REF!</definedName>
    <definedName name="木工事" localSheetId="12">#REF!</definedName>
    <definedName name="______HTS1" localSheetId="12">#REF!</definedName>
    <definedName name="う" localSheetId="12">#REF!</definedName>
    <definedName name="______TS2" localSheetId="12">#REF!</definedName>
    <definedName name="設計" localSheetId="12">#REF!</definedName>
    <definedName name="______HTS2" localSheetId="12">#REF!</definedName>
    <definedName name="_INP1" localSheetId="12">#REF!</definedName>
    <definedName name="_____TS1" localSheetId="12">#REF!</definedName>
    <definedName name="_INP2" localSheetId="12">#REF!</definedName>
    <definedName name="ハ社" localSheetId="12">#REF!</definedName>
    <definedName name="炊事棟幹線" localSheetId="12">#REF!</definedName>
    <definedName name="_____TS2" localSheetId="12">#REF!</definedName>
    <definedName name="炊事棟避雷針設備" localSheetId="12">#REF!</definedName>
    <definedName name="_HTS1" localSheetId="12">#REF!</definedName>
    <definedName name="___TS1" localSheetId="12">#REF!</definedName>
    <definedName name="_HTS2" localSheetId="12">#REF!</definedName>
    <definedName name="___TS2" localSheetId="12">#REF!</definedName>
    <definedName name="__TS1" localSheetId="12">#REF!</definedName>
    <definedName name="TGOKEI5" localSheetId="12">#REF!</definedName>
    <definedName name="避雷針設備" localSheetId="12">#REF!</definedName>
    <definedName name="__HTS1" localSheetId="12">#REF!</definedName>
    <definedName name="__TS2" localSheetId="12">#REF!</definedName>
    <definedName name="_xlnm.Print_Titles" localSheetId="12">外装工事!$1:$2</definedName>
    <definedName name="__HTS2" localSheetId="12">#REF!</definedName>
    <definedName name="_INP11" localSheetId="12">#REF!</definedName>
    <definedName name="\l" localSheetId="12">#REF!</definedName>
    <definedName name="h" localSheetId="12">#REF!</definedName>
    <definedName name="PAGE29" localSheetId="12">#REF!</definedName>
    <definedName name="_INP22" localSheetId="12">#REF!</definedName>
    <definedName name="_INP3" localSheetId="12">#REF!</definedName>
    <definedName name="_INP33" localSheetId="12">#REF!</definedName>
    <definedName name="\A__" localSheetId="12">#REF!</definedName>
    <definedName name="HUKEOI" localSheetId="12">#REF!</definedName>
    <definedName name="\c" localSheetId="12">#REF!</definedName>
    <definedName name="g" localSheetId="12">#REF!</definedName>
    <definedName name="\d" localSheetId="12">#REF!</definedName>
    <definedName name="\g" localSheetId="12">#REF!</definedName>
    <definedName name="\h" localSheetId="12">#REF!</definedName>
    <definedName name="ｌ" localSheetId="12" hidden="1">#REF!</definedName>
    <definedName name="印刷" localSheetId="12">#REF!</definedName>
    <definedName name="\i" localSheetId="12">#REF!</definedName>
    <definedName name="\j" localSheetId="12">#REF!</definedName>
    <definedName name="HIGBR" localSheetId="12">#REF!</definedName>
    <definedName name="\k" localSheetId="12">#REF!</definedName>
    <definedName name="\m" localSheetId="12">#REF!</definedName>
    <definedName name="\n" localSheetId="12">#REF!</definedName>
    <definedName name="j" localSheetId="12">#REF!</definedName>
    <definedName name="\o" localSheetId="12">#REF!</definedName>
    <definedName name="k" localSheetId="12">#REF!</definedName>
    <definedName name="\p" localSheetId="12">#REF!</definedName>
    <definedName name="\q" localSheetId="12">#REF!</definedName>
    <definedName name="pami" localSheetId="12">#REF!</definedName>
    <definedName name="\r" localSheetId="12">#REF!</definedName>
    <definedName name="\s" localSheetId="12">#REF!</definedName>
    <definedName name="標準印刷" localSheetId="12">#REF!</definedName>
    <definedName name="\t" localSheetId="12">#REF!</definedName>
    <definedName name="\v" localSheetId="12">#REF!</definedName>
    <definedName name="\w" localSheetId="12">#REF!</definedName>
    <definedName name="\x" localSheetId="12">#REF!</definedName>
    <definedName name="れ" localSheetId="12">#REF!</definedName>
    <definedName name="炊事棟電話設備" localSheetId="12">#REF!</definedName>
    <definedName name="\y" localSheetId="12">#REF!</definedName>
    <definedName name="\z" localSheetId="12">#REF!</definedName>
    <definedName name="ｱｲ" localSheetId="12">#REF!</definedName>
    <definedName name="ａａ" localSheetId="12">#REF!</definedName>
    <definedName name="内訳全印刷" localSheetId="12">[7]!内訳全印刷</definedName>
    <definedName name="AAA" localSheetId="12">#REF!</definedName>
    <definedName name="HKYOTUKASETU" localSheetId="12">#REF!</definedName>
    <definedName name="AUTOEXEC" localSheetId="12">#REF!</definedName>
    <definedName name="自動車車庫棟幹線設備" localSheetId="12">#REF!</definedName>
    <definedName name="A社" localSheetId="12">#REF!</definedName>
    <definedName name="Ｂ社" localSheetId="12">#REF!</definedName>
    <definedName name="左官工事" localSheetId="12">#REF!</definedName>
    <definedName name="ＣＣ" localSheetId="12">#REF!</definedName>
    <definedName name="COUNT" localSheetId="12">#REF!</definedName>
    <definedName name="Ｃ社" localSheetId="12">#REF!</definedName>
    <definedName name="d" localSheetId="12">#REF!</definedName>
    <definedName name="GB" localSheetId="12">#REF!</definedName>
    <definedName name="GBS" localSheetId="12">#REF!</definedName>
    <definedName name="HA" localSheetId="12">#REF!</definedName>
    <definedName name="HGB" localSheetId="12">#REF!</definedName>
    <definedName name="HGBS" localSheetId="12">#REF!</definedName>
    <definedName name="HGOKEI" localSheetId="12">#REF!</definedName>
    <definedName name="HGOKEI1" localSheetId="12">#REF!</definedName>
    <definedName name="HGOKEI2" localSheetId="12">#REF!</definedName>
    <definedName name="KEISEN2" localSheetId="12">#REF!</definedName>
    <definedName name="HGOKEI3" localSheetId="12">#REF!</definedName>
    <definedName name="HGOKEI4" localSheetId="12">#REF!</definedName>
    <definedName name="HGOKEI5" localSheetId="12">#REF!</definedName>
    <definedName name="HIGB" localSheetId="12">#REF!</definedName>
    <definedName name="HIP" localSheetId="12">#REF!</definedName>
    <definedName name="枚数1" localSheetId="12">#REF!</definedName>
    <definedName name="hk" localSheetId="12">#REF!</definedName>
    <definedName name="か" localSheetId="12">#REF!</definedName>
    <definedName name="HKAR" localSheetId="12">#REF!</definedName>
    <definedName name="HKEI" localSheetId="12">#REF!</definedName>
    <definedName name="HKK" localSheetId="12">#REF!</definedName>
    <definedName name="ＭＭ" localSheetId="12">#REF!</definedName>
    <definedName name="HKOJIKAKAKU" localSheetId="12">#REF!</definedName>
    <definedName name="HKOJIKEI" localSheetId="12">#REF!</definedName>
    <definedName name="え" localSheetId="12">#REF!</definedName>
    <definedName name="HKYOTUHI" localSheetId="12">#REF!</definedName>
    <definedName name="HOSEI" localSheetId="12">#REF!</definedName>
    <definedName name="HOU" localSheetId="12">#REF!</definedName>
    <definedName name="SYUMOKU1" localSheetId="12">#REF!</definedName>
    <definedName name="HSGB" localSheetId="12">#REF!</definedName>
    <definedName name="HUKE" localSheetId="12">#REF!</definedName>
    <definedName name="HX" localSheetId="12">#REF!</definedName>
    <definedName name="HY" localSheetId="12">#REF!</definedName>
    <definedName name="HZEI" localSheetId="12">#REF!</definedName>
    <definedName name="自動車車庫棟避雷針設備" localSheetId="12">#REF!</definedName>
    <definedName name="東高" localSheetId="12">#REF!</definedName>
    <definedName name="IGB" localSheetId="12">#REF!</definedName>
    <definedName name="IGBR" localSheetId="12">#REF!</definedName>
    <definedName name="INP0" localSheetId="12">#REF!</definedName>
    <definedName name="コンク" localSheetId="12">#REF!</definedName>
    <definedName name="し" localSheetId="12">#REF!</definedName>
    <definedName name="IP" localSheetId="12">#REF!</definedName>
    <definedName name="jk" localSheetId="12">#REF!</definedName>
    <definedName name="撤去工事" localSheetId="12">#REF!</definedName>
    <definedName name="内訳書" localSheetId="12">#REF!</definedName>
    <definedName name="KAR" localSheetId="12">#REF!</definedName>
    <definedName name="KBFR" localSheetId="12">#REF!</definedName>
    <definedName name="KEI" localSheetId="12">#REF!</definedName>
    <definedName name="KK" localSheetId="12">#REF!</definedName>
    <definedName name="MENU" localSheetId="12">#REF!</definedName>
    <definedName name="MENU110" localSheetId="12">#REF!</definedName>
    <definedName name="MENU112" localSheetId="12">#REF!</definedName>
    <definedName name="MENU120" localSheetId="12">#REF!</definedName>
    <definedName name="NIZI" localSheetId="12">#REF!</definedName>
    <definedName name="ＮＮ" localSheetId="12">#REF!</definedName>
    <definedName name="OU" localSheetId="12">#REF!</definedName>
    <definedName name="PAGE01" localSheetId="12">#REF!</definedName>
    <definedName name="内訳頁印刷" localSheetId="12">[7]!内訳頁印刷</definedName>
    <definedName name="PRINT" localSheetId="12">#REF!</definedName>
    <definedName name="_xlnm.Print_Area" localSheetId="12">外装工事!$A$1:$H$32</definedName>
    <definedName name="PRINT_AREA_MI" localSheetId="12">#REF!</definedName>
    <definedName name="倉庫棟自火報設備" localSheetId="12">#REF!</definedName>
    <definedName name="PRINT1" localSheetId="12">#REF!</definedName>
    <definedName name="金抜印刷" localSheetId="12">[7]!金抜印刷</definedName>
    <definedName name="PRINT2" localSheetId="12">#REF!</definedName>
    <definedName name="PRINT3" localSheetId="12">#REF!</definedName>
    <definedName name="PRINT4" localSheetId="12">#REF!</definedName>
    <definedName name="SGB" localSheetId="12">#REF!</definedName>
    <definedName name="SYUMOKU2" localSheetId="12">#REF!</definedName>
    <definedName name="SYUMOKU3" localSheetId="12">#REF!</definedName>
    <definedName name="えええ" localSheetId="12">#REF!</definedName>
    <definedName name="部分印刷" localSheetId="12">#REF!</definedName>
    <definedName name="文字ﾋﾟｯﾁ" localSheetId="12">#REF!</definedName>
    <definedName name="SYUMOKU4" localSheetId="12">#REF!</definedName>
    <definedName name="単抜印刷" localSheetId="12">#REF!</definedName>
    <definedName name="SYUMOKU5" localSheetId="12">#REF!</definedName>
    <definedName name="TGOKEI" localSheetId="12">#REF!</definedName>
    <definedName name="TGOKEI1" localSheetId="12">#REF!</definedName>
    <definedName name="総括枚数" localSheetId="12">#REF!</definedName>
    <definedName name="TGOKEI2" localSheetId="12">#REF!</definedName>
    <definedName name="TUKEOI" localSheetId="12">#REF!</definedName>
    <definedName name="TGOKEI3" localSheetId="12">#REF!</definedName>
    <definedName name="TGOKEI4" localSheetId="12">#REF!</definedName>
    <definedName name="TKOJIKAKAKU" localSheetId="12">#REF!</definedName>
    <definedName name="TKOJIKEI" localSheetId="12">#REF!</definedName>
    <definedName name="TKYOTUHI" localSheetId="12">#REF!</definedName>
    <definedName name="ド" localSheetId="12">#REF!</definedName>
    <definedName name="TKYOTUKASETU" localSheetId="12">#REF!</definedName>
    <definedName name="ｔｔｔ" localSheetId="12">#REF!</definedName>
    <definedName name="TZEI" localSheetId="12">#REF!</definedName>
    <definedName name="UKE" localSheetId="12">#REF!</definedName>
    <definedName name="倉庫棟" localSheetId="12">#REF!</definedName>
    <definedName name="X" localSheetId="12">#REF!</definedName>
    <definedName name="Y_N" localSheetId="12">#REF!</definedName>
    <definedName name="ああ" localSheetId="12">#REF!</definedName>
    <definedName name="ああああ" localSheetId="12">#REF!</definedName>
    <definedName name="あああああ" localSheetId="12">#REF!</definedName>
    <definedName name="い" localSheetId="12">#REF!</definedName>
    <definedName name="いいいい" localSheetId="12">#REF!</definedName>
    <definedName name="イ社" localSheetId="12">#REF!</definedName>
    <definedName name="ううう" localSheetId="12">#REF!</definedName>
    <definedName name="代価３" localSheetId="12">#REF!</definedName>
    <definedName name="かがみ" localSheetId="12">#REF!</definedName>
    <definedName name="管容量" localSheetId="12">#REF!</definedName>
    <definedName name="き" localSheetId="12">#REF!</definedName>
    <definedName name="電気工事" localSheetId="12">#REF!</definedName>
    <definedName name="く" localSheetId="12">#REF!</definedName>
    <definedName name="コマンド" localSheetId="12">#REF!</definedName>
    <definedName name="コンクリート・型枠・鉄筋工事" localSheetId="12">#REF!</definedName>
    <definedName name="さ" localSheetId="12">#REF!</definedName>
    <definedName name="サイズＡ" localSheetId="12">#REF!</definedName>
    <definedName name="サイズＡ１" localSheetId="12">#REF!</definedName>
    <definedName name="す" localSheetId="12">#REF!</definedName>
    <definedName name="だいか" localSheetId="12">#REF!</definedName>
    <definedName name="命令" localSheetId="12">#REF!</definedName>
    <definedName name="タイトルベース" localSheetId="12">#REF!</definedName>
    <definedName name="ロードトレイン駐車場幹線設備" localSheetId="12">#REF!</definedName>
    <definedName name="たたた" localSheetId="12">#REF!</definedName>
    <definedName name="っＨ" localSheetId="12">#REF!</definedName>
    <definedName name="っっＨ" localSheetId="12">#REF!</definedName>
    <definedName name="ハ" localSheetId="12">#REF!</definedName>
    <definedName name="ぱ" localSheetId="12">#REF!</definedName>
    <definedName name="ぱ2" localSheetId="12">#REF!</definedName>
    <definedName name="ミ" localSheetId="12">#REF!</definedName>
    <definedName name="メニュウ" localSheetId="12">#REF!</definedName>
    <definedName name="レ" localSheetId="12">#REF!</definedName>
    <definedName name="ロードトレイン駐車場" localSheetId="12">#REF!</definedName>
    <definedName name="ロードトレイン駐車場避雷針設備" localSheetId="12">#REF!</definedName>
    <definedName name="ロ社" localSheetId="12">#REF!</definedName>
    <definedName name="印刷1" localSheetId="12">#REF!</definedName>
    <definedName name="印刷2" localSheetId="12">#REF!</definedName>
    <definedName name="代価表3" localSheetId="12" hidden="1">#REF!</definedName>
    <definedName name="印刷部数" localSheetId="12">#REF!</definedName>
    <definedName name="乙タイトル" localSheetId="12">#REF!</definedName>
    <definedName name="各項目" localSheetId="12">#REF!</definedName>
    <definedName name="基礎" localSheetId="12">#REF!</definedName>
    <definedName name="深さ判定" localSheetId="12">#REF!</definedName>
    <definedName name="金属工事" localSheetId="12">#REF!</definedName>
    <definedName name="入力" localSheetId="12">#REF!</definedName>
    <definedName name="見積比較最新" localSheetId="12">#REF!</definedName>
    <definedName name="呼出" localSheetId="12">#REF!</definedName>
    <definedName name="工事枚数" localSheetId="12">#REF!</definedName>
    <definedName name="硝子工事" localSheetId="12">#REF!</definedName>
    <definedName name="根拠全印刷" localSheetId="12">[7]!根拠全印刷</definedName>
    <definedName name="根拠頁印刷" localSheetId="12">[7]!根拠頁印刷</definedName>
    <definedName name="作業員詰所" localSheetId="12">#REF!</definedName>
    <definedName name="作業員詰所幹線動力設備" localSheetId="12">#REF!</definedName>
    <definedName name="作業員詰所自火報設備" localSheetId="12">#REF!</definedName>
    <definedName name="作業員詰所電話設備" localSheetId="12">#REF!</definedName>
    <definedName name="作業員詰所避雷針設備" localSheetId="12">#REF!</definedName>
    <definedName name="作業員詰所放送設備" localSheetId="12">#REF!</definedName>
    <definedName name="雑工事" localSheetId="12">#REF!</definedName>
    <definedName name="自火報・店Ｐ２" localSheetId="12">#REF!</definedName>
    <definedName name="代価2" localSheetId="12">#REF!</definedName>
    <definedName name="自動車車庫棟" localSheetId="12">#REF!</definedName>
    <definedName name="自動車車庫棟電灯設備" localSheetId="12">#REF!</definedName>
    <definedName name="終了" localSheetId="12">#REF!</definedName>
    <definedName name="部数2" localSheetId="12">#REF!</definedName>
    <definedName name="縮小印刷" localSheetId="12">#REF!</definedName>
    <definedName name="小山" localSheetId="12">#REF!</definedName>
    <definedName name="新規" localSheetId="12">#REF!</definedName>
    <definedName name="深さ区分" localSheetId="12">#REF!</definedName>
    <definedName name="炊事棟" localSheetId="12">#REF!</definedName>
    <definedName name="炊事棟弱電設備" localSheetId="12">#REF!</definedName>
    <definedName name="炊事棟電灯設備" localSheetId="12">#REF!</definedName>
    <definedName name="設計書" localSheetId="12">#REF!</definedName>
    <definedName name="設定" localSheetId="12">#REF!</definedName>
    <definedName name="全部印刷" localSheetId="12">#REF!</definedName>
    <definedName name="倉庫棟幹線設備" localSheetId="12">#REF!</definedName>
    <definedName name="倉庫棟電灯設備" localSheetId="12">#REF!</definedName>
    <definedName name="倉庫棟避雷針設備" localSheetId="12">#REF!</definedName>
    <definedName name="代価5" localSheetId="12">#REF!</definedName>
    <definedName name="代価表１" localSheetId="12">#REF!</definedName>
    <definedName name="単抜作成" localSheetId="12">#REF!</definedName>
    <definedName name="端子盤Ｐ２" localSheetId="12">#REF!</definedName>
    <definedName name="直径" localSheetId="12">#REF!</definedName>
    <definedName name="直接仮設工事" localSheetId="12">#REF!</definedName>
    <definedName name="塗装工事" localSheetId="12">#REF!</definedName>
    <definedName name="土工事" localSheetId="12">#REF!</definedName>
    <definedName name="動力制御盤Ｐ２" localSheetId="12">#REF!</definedName>
    <definedName name="内外装工事" localSheetId="12">#REF!</definedName>
    <definedName name="内訳書１" localSheetId="12">#REF!</definedName>
    <definedName name="表紙枚数" localSheetId="12">#REF!</definedName>
    <definedName name="幅計算" localSheetId="12">#REF!</definedName>
    <definedName name="複合_配管_" localSheetId="12">#REF!</definedName>
    <definedName name="複単" localSheetId="12">#REF!</definedName>
    <definedName name="平均深さ" localSheetId="12">#REF!</definedName>
    <definedName name="保存" localSheetId="12">#REF!</definedName>
    <definedName name="防水工事" localSheetId="12">#REF!</definedName>
    <definedName name="木製建具工事" localSheetId="12">#REF!</definedName>
    <definedName name="_" localSheetId="16">#REF!</definedName>
    <definedName name="_________HTS1" localSheetId="16">#REF!</definedName>
    <definedName name="pa" localSheetId="16">#REF!</definedName>
    <definedName name="___________TS1" localSheetId="16">#REF!</definedName>
    <definedName name="Y" localSheetId="16">#REF!</definedName>
    <definedName name="_TS1" localSheetId="16">#REF!</definedName>
    <definedName name="___________HTS1" localSheetId="16">#REF!</definedName>
    <definedName name="_________HTS2" localSheetId="16">#REF!</definedName>
    <definedName name="___________TS2" localSheetId="16">#REF!</definedName>
    <definedName name="基準単価" localSheetId="16">#REF!</definedName>
    <definedName name="_TS2" localSheetId="16">#REF!</definedName>
    <definedName name="___________HTS2" localSheetId="16">#REF!</definedName>
    <definedName name="\b" localSheetId="16">#REF!</definedName>
    <definedName name="__________TS1" localSheetId="16">#REF!</definedName>
    <definedName name="ｓｒｔｊｓれｊｔ" localSheetId="16">#REF!</definedName>
    <definedName name="__________HTS1" localSheetId="16">#REF!</definedName>
    <definedName name="\a" localSheetId="16">#REF!</definedName>
    <definedName name="__________TS2" localSheetId="16">#REF!</definedName>
    <definedName name="__________HTS2" localSheetId="16">#REF!</definedName>
    <definedName name="\u" localSheetId="16">#REF!</definedName>
    <definedName name="___HTS1" localSheetId="16">#REF!</definedName>
    <definedName name="_________TS1" localSheetId="16">#REF!</definedName>
    <definedName name="___HTS2" localSheetId="16">#REF!</definedName>
    <definedName name="_________TS2" localSheetId="16">#REF!</definedName>
    <definedName name="作業員詰所電灯設備" localSheetId="16">#REF!</definedName>
    <definedName name="\e" localSheetId="16">#REF!</definedName>
    <definedName name="_______HTS1" localSheetId="16">#REF!</definedName>
    <definedName name="a" localSheetId="16">#REF!</definedName>
    <definedName name="\f" localSheetId="16">#REF!</definedName>
    <definedName name="_______HTS2" localSheetId="16">#REF!</definedName>
    <definedName name="金属製建具工事" localSheetId="16">#REF!</definedName>
    <definedName name="_____HTS1" localSheetId="16">#REF!</definedName>
    <definedName name="_______TS1" localSheetId="16">#REF!</definedName>
    <definedName name="ロードトレイン駐車場電灯設備" localSheetId="16">#REF!</definedName>
    <definedName name="_____HTS2" localSheetId="16">#REF!</definedName>
    <definedName name="複合_器具_" localSheetId="16">#REF!</definedName>
    <definedName name="_______TS2" localSheetId="16">#REF!</definedName>
    <definedName name="______TS1" localSheetId="16">#REF!</definedName>
    <definedName name="木工事" localSheetId="16">#REF!</definedName>
    <definedName name="______HTS1" localSheetId="16">#REF!</definedName>
    <definedName name="う" localSheetId="16">#REF!</definedName>
    <definedName name="______TS2" localSheetId="16">#REF!</definedName>
    <definedName name="設計" localSheetId="16">#REF!</definedName>
    <definedName name="______HTS2" localSheetId="16">#REF!</definedName>
    <definedName name="_INP1" localSheetId="16">#REF!</definedName>
    <definedName name="_____TS1" localSheetId="16">#REF!</definedName>
    <definedName name="_INP2" localSheetId="16">#REF!</definedName>
    <definedName name="ハ社" localSheetId="16">#REF!</definedName>
    <definedName name="炊事棟幹線" localSheetId="16">#REF!</definedName>
    <definedName name="_____TS2" localSheetId="16">#REF!</definedName>
    <definedName name="炊事棟避雷針設備" localSheetId="16">#REF!</definedName>
    <definedName name="_HTS1" localSheetId="16">#REF!</definedName>
    <definedName name="___TS1" localSheetId="16">#REF!</definedName>
    <definedName name="_HTS2" localSheetId="16">#REF!</definedName>
    <definedName name="___TS2" localSheetId="16">#REF!</definedName>
    <definedName name="__TS1" localSheetId="16">#REF!</definedName>
    <definedName name="TGOKEI5" localSheetId="16">#REF!</definedName>
    <definedName name="避雷針設備" localSheetId="16">#REF!</definedName>
    <definedName name="__HTS1" localSheetId="16">#REF!</definedName>
    <definedName name="__TS2" localSheetId="16">#REF!</definedName>
    <definedName name="_xlnm.Print_Titles" localSheetId="16">内装工事!$1:$2</definedName>
    <definedName name="__HTS2" localSheetId="16">#REF!</definedName>
    <definedName name="_INP11" localSheetId="16">#REF!</definedName>
    <definedName name="\l" localSheetId="16">#REF!</definedName>
    <definedName name="h" localSheetId="16">#REF!</definedName>
    <definedName name="PAGE29" localSheetId="16">#REF!</definedName>
    <definedName name="_INP22" localSheetId="16">#REF!</definedName>
    <definedName name="_INP3" localSheetId="16">#REF!</definedName>
    <definedName name="_INP33" localSheetId="16">#REF!</definedName>
    <definedName name="\A__" localSheetId="16">#REF!</definedName>
    <definedName name="HUKEOI" localSheetId="16">#REF!</definedName>
    <definedName name="\c" localSheetId="16">#REF!</definedName>
    <definedName name="g" localSheetId="16">#REF!</definedName>
    <definedName name="\d" localSheetId="16">#REF!</definedName>
    <definedName name="\g" localSheetId="16">#REF!</definedName>
    <definedName name="\h" localSheetId="16">#REF!</definedName>
    <definedName name="ｌ" localSheetId="16" hidden="1">#REF!</definedName>
    <definedName name="印刷" localSheetId="16">#REF!</definedName>
    <definedName name="\i" localSheetId="16">#REF!</definedName>
    <definedName name="\j" localSheetId="16">#REF!</definedName>
    <definedName name="HIGBR" localSheetId="16">#REF!</definedName>
    <definedName name="\k" localSheetId="16">#REF!</definedName>
    <definedName name="\m" localSheetId="16">#REF!</definedName>
    <definedName name="\n" localSheetId="16">#REF!</definedName>
    <definedName name="j" localSheetId="16">#REF!</definedName>
    <definedName name="\o" localSheetId="16">#REF!</definedName>
    <definedName name="k" localSheetId="16">#REF!</definedName>
    <definedName name="\p" localSheetId="16">#REF!</definedName>
    <definedName name="\q" localSheetId="16">#REF!</definedName>
    <definedName name="pami" localSheetId="16">#REF!</definedName>
    <definedName name="\r" localSheetId="16">#REF!</definedName>
    <definedName name="\s" localSheetId="16">#REF!</definedName>
    <definedName name="標準印刷" localSheetId="16">#REF!</definedName>
    <definedName name="\t" localSheetId="16">#REF!</definedName>
    <definedName name="\v" localSheetId="16">#REF!</definedName>
    <definedName name="\w" localSheetId="16">#REF!</definedName>
    <definedName name="\x" localSheetId="16">#REF!</definedName>
    <definedName name="れ" localSheetId="16">#REF!</definedName>
    <definedName name="炊事棟電話設備" localSheetId="16">#REF!</definedName>
    <definedName name="\y" localSheetId="16">#REF!</definedName>
    <definedName name="\z" localSheetId="16">#REF!</definedName>
    <definedName name="ｱｲ" localSheetId="16">#REF!</definedName>
    <definedName name="ａａ" localSheetId="16">#REF!</definedName>
    <definedName name="内訳全印刷" localSheetId="16">[7]!内訳全印刷</definedName>
    <definedName name="AAA" localSheetId="16">#REF!</definedName>
    <definedName name="HKYOTUKASETU" localSheetId="16">#REF!</definedName>
    <definedName name="AUTOEXEC" localSheetId="16">#REF!</definedName>
    <definedName name="自動車車庫棟幹線設備" localSheetId="16">#REF!</definedName>
    <definedName name="A社" localSheetId="16">#REF!</definedName>
    <definedName name="Ｂ社" localSheetId="16">#REF!</definedName>
    <definedName name="左官工事" localSheetId="16">#REF!</definedName>
    <definedName name="ＣＣ" localSheetId="16">#REF!</definedName>
    <definedName name="COUNT" localSheetId="16">#REF!</definedName>
    <definedName name="Ｃ社" localSheetId="16">#REF!</definedName>
    <definedName name="d" localSheetId="16">#REF!</definedName>
    <definedName name="GB" localSheetId="16">#REF!</definedName>
    <definedName name="GBS" localSheetId="16">#REF!</definedName>
    <definedName name="HA" localSheetId="16">#REF!</definedName>
    <definedName name="HGB" localSheetId="16">#REF!</definedName>
    <definedName name="HGBS" localSheetId="16">#REF!</definedName>
    <definedName name="HGOKEI" localSheetId="16">#REF!</definedName>
    <definedName name="HGOKEI1" localSheetId="16">#REF!</definedName>
    <definedName name="HGOKEI2" localSheetId="16">#REF!</definedName>
    <definedName name="KEISEN2" localSheetId="16">#REF!</definedName>
    <definedName name="HGOKEI3" localSheetId="16">#REF!</definedName>
    <definedName name="HGOKEI4" localSheetId="16">#REF!</definedName>
    <definedName name="HGOKEI5" localSheetId="16">#REF!</definedName>
    <definedName name="HIGB" localSheetId="16">#REF!</definedName>
    <definedName name="HIP" localSheetId="16">#REF!</definedName>
    <definedName name="枚数1" localSheetId="16">#REF!</definedName>
    <definedName name="hk" localSheetId="16">#REF!</definedName>
    <definedName name="か" localSheetId="16">#REF!</definedName>
    <definedName name="HKAR" localSheetId="16">#REF!</definedName>
    <definedName name="HKEI" localSheetId="16">#REF!</definedName>
    <definedName name="HKK" localSheetId="16">#REF!</definedName>
    <definedName name="ＭＭ" localSheetId="16">#REF!</definedName>
    <definedName name="HKOJIKAKAKU" localSheetId="16">#REF!</definedName>
    <definedName name="HKOJIKEI" localSheetId="16">#REF!</definedName>
    <definedName name="え" localSheetId="16">#REF!</definedName>
    <definedName name="HKYOTUHI" localSheetId="16">#REF!</definedName>
    <definedName name="HOSEI" localSheetId="16">#REF!</definedName>
    <definedName name="HOU" localSheetId="16">#REF!</definedName>
    <definedName name="SYUMOKU1" localSheetId="16">#REF!</definedName>
    <definedName name="HSGB" localSheetId="16">#REF!</definedName>
    <definedName name="HUKE" localSheetId="16">#REF!</definedName>
    <definedName name="HX" localSheetId="16">#REF!</definedName>
    <definedName name="HY" localSheetId="16">#REF!</definedName>
    <definedName name="HZEI" localSheetId="16">#REF!</definedName>
    <definedName name="自動車車庫棟避雷針設備" localSheetId="16">#REF!</definedName>
    <definedName name="東高" localSheetId="16">#REF!</definedName>
    <definedName name="IGB" localSheetId="16">#REF!</definedName>
    <definedName name="IGBR" localSheetId="16">#REF!</definedName>
    <definedName name="INP0" localSheetId="16">#REF!</definedName>
    <definedName name="コンク" localSheetId="16">#REF!</definedName>
    <definedName name="し" localSheetId="16">#REF!</definedName>
    <definedName name="IP" localSheetId="16">#REF!</definedName>
    <definedName name="jk" localSheetId="16">#REF!</definedName>
    <definedName name="撤去工事" localSheetId="16">#REF!</definedName>
    <definedName name="内訳書" localSheetId="16">#REF!</definedName>
    <definedName name="KAR" localSheetId="16">#REF!</definedName>
    <definedName name="KBFR" localSheetId="16">#REF!</definedName>
    <definedName name="KEI" localSheetId="16">#REF!</definedName>
    <definedName name="KK" localSheetId="16">#REF!</definedName>
    <definedName name="MENU" localSheetId="16">#REF!</definedName>
    <definedName name="MENU110" localSheetId="16">#REF!</definedName>
    <definedName name="MENU112" localSheetId="16">#REF!</definedName>
    <definedName name="MENU120" localSheetId="16">#REF!</definedName>
    <definedName name="NIZI" localSheetId="16">#REF!</definedName>
    <definedName name="ＮＮ" localSheetId="16">#REF!</definedName>
    <definedName name="OU" localSheetId="16">#REF!</definedName>
    <definedName name="PAGE01" localSheetId="16">#REF!</definedName>
    <definedName name="内訳頁印刷" localSheetId="16">[7]!内訳頁印刷</definedName>
    <definedName name="PRINT" localSheetId="16">#REF!</definedName>
    <definedName name="_xlnm.Print_Area" localSheetId="16">内装工事!$A$1:$H$32</definedName>
    <definedName name="PRINT_AREA_MI" localSheetId="16">#REF!</definedName>
    <definedName name="倉庫棟自火報設備" localSheetId="16">#REF!</definedName>
    <definedName name="PRINT1" localSheetId="16">#REF!</definedName>
    <definedName name="金抜印刷" localSheetId="16">[7]!金抜印刷</definedName>
    <definedName name="PRINT2" localSheetId="16">#REF!</definedName>
    <definedName name="PRINT3" localSheetId="16">#REF!</definedName>
    <definedName name="PRINT4" localSheetId="16">#REF!</definedName>
    <definedName name="SGB" localSheetId="16">#REF!</definedName>
    <definedName name="SYUMOKU2" localSheetId="16">#REF!</definedName>
    <definedName name="SYUMOKU3" localSheetId="16">#REF!</definedName>
    <definedName name="えええ" localSheetId="16">#REF!</definedName>
    <definedName name="部分印刷" localSheetId="16">#REF!</definedName>
    <definedName name="文字ﾋﾟｯﾁ" localSheetId="16">#REF!</definedName>
    <definedName name="SYUMOKU4" localSheetId="16">#REF!</definedName>
    <definedName name="単抜印刷" localSheetId="16">#REF!</definedName>
    <definedName name="SYUMOKU5" localSheetId="16">#REF!</definedName>
    <definedName name="TGOKEI" localSheetId="16">#REF!</definedName>
    <definedName name="TGOKEI1" localSheetId="16">#REF!</definedName>
    <definedName name="総括枚数" localSheetId="16">#REF!</definedName>
    <definedName name="TGOKEI2" localSheetId="16">#REF!</definedName>
    <definedName name="TUKEOI" localSheetId="16">#REF!</definedName>
    <definedName name="TGOKEI3" localSheetId="16">#REF!</definedName>
    <definedName name="TGOKEI4" localSheetId="16">#REF!</definedName>
    <definedName name="TKOJIKAKAKU" localSheetId="16">#REF!</definedName>
    <definedName name="TKOJIKEI" localSheetId="16">#REF!</definedName>
    <definedName name="TKYOTUHI" localSheetId="16">#REF!</definedName>
    <definedName name="ド" localSheetId="16">#REF!</definedName>
    <definedName name="TKYOTUKASETU" localSheetId="16">#REF!</definedName>
    <definedName name="ｔｔｔ" localSheetId="16">#REF!</definedName>
    <definedName name="TZEI" localSheetId="16">#REF!</definedName>
    <definedName name="UKE" localSheetId="16">#REF!</definedName>
    <definedName name="倉庫棟" localSheetId="16">#REF!</definedName>
    <definedName name="X" localSheetId="16">#REF!</definedName>
    <definedName name="Y_N" localSheetId="16">#REF!</definedName>
    <definedName name="ああ" localSheetId="16">#REF!</definedName>
    <definedName name="ああああ" localSheetId="16">#REF!</definedName>
    <definedName name="あああああ" localSheetId="16">#REF!</definedName>
    <definedName name="い" localSheetId="16">#REF!</definedName>
    <definedName name="いいいい" localSheetId="16">#REF!</definedName>
    <definedName name="イ社" localSheetId="16">#REF!</definedName>
    <definedName name="ううう" localSheetId="16">#REF!</definedName>
    <definedName name="代価３" localSheetId="16">#REF!</definedName>
    <definedName name="かがみ" localSheetId="16">#REF!</definedName>
    <definedName name="管容量" localSheetId="16">#REF!</definedName>
    <definedName name="き" localSheetId="16">#REF!</definedName>
    <definedName name="電気工事" localSheetId="16">#REF!</definedName>
    <definedName name="く" localSheetId="16">#REF!</definedName>
    <definedName name="コマンド" localSheetId="16">#REF!</definedName>
    <definedName name="コンクリート・型枠・鉄筋工事" localSheetId="16">#REF!</definedName>
    <definedName name="さ" localSheetId="16">#REF!</definedName>
    <definedName name="サイズＡ" localSheetId="16">#REF!</definedName>
    <definedName name="サイズＡ１" localSheetId="16">#REF!</definedName>
    <definedName name="す" localSheetId="16">#REF!</definedName>
    <definedName name="だいか" localSheetId="16">#REF!</definedName>
    <definedName name="命令" localSheetId="16">#REF!</definedName>
    <definedName name="タイトルベース" localSheetId="16">#REF!</definedName>
    <definedName name="ロードトレイン駐車場幹線設備" localSheetId="16">#REF!</definedName>
    <definedName name="たたた" localSheetId="16">#REF!</definedName>
    <definedName name="っＨ" localSheetId="16">#REF!</definedName>
    <definedName name="っっＨ" localSheetId="16">#REF!</definedName>
    <definedName name="ハ" localSheetId="16">#REF!</definedName>
    <definedName name="ぱ" localSheetId="16">#REF!</definedName>
    <definedName name="ぱ2" localSheetId="16">#REF!</definedName>
    <definedName name="ミ" localSheetId="16">#REF!</definedName>
    <definedName name="メニュウ" localSheetId="16">#REF!</definedName>
    <definedName name="レ" localSheetId="16">#REF!</definedName>
    <definedName name="ロードトレイン駐車場" localSheetId="16">#REF!</definedName>
    <definedName name="ロードトレイン駐車場避雷針設備" localSheetId="16">#REF!</definedName>
    <definedName name="ロ社" localSheetId="16">#REF!</definedName>
    <definedName name="印刷1" localSheetId="16">#REF!</definedName>
    <definedName name="印刷2" localSheetId="16">#REF!</definedName>
    <definedName name="代価表3" localSheetId="16" hidden="1">#REF!</definedName>
    <definedName name="印刷部数" localSheetId="16">#REF!</definedName>
    <definedName name="乙タイトル" localSheetId="16">#REF!</definedName>
    <definedName name="各項目" localSheetId="16">#REF!</definedName>
    <definedName name="基礎" localSheetId="16">#REF!</definedName>
    <definedName name="深さ判定" localSheetId="16">#REF!</definedName>
    <definedName name="金属工事" localSheetId="16">#REF!</definedName>
    <definedName name="入力" localSheetId="16">#REF!</definedName>
    <definedName name="見積比較最新" localSheetId="16">#REF!</definedName>
    <definedName name="呼出" localSheetId="16">#REF!</definedName>
    <definedName name="工事枚数" localSheetId="16">#REF!</definedName>
    <definedName name="硝子工事" localSheetId="16">#REF!</definedName>
    <definedName name="根拠全印刷" localSheetId="16">[7]!根拠全印刷</definedName>
    <definedName name="根拠頁印刷" localSheetId="16">[7]!根拠頁印刷</definedName>
    <definedName name="作業員詰所" localSheetId="16">#REF!</definedName>
    <definedName name="作業員詰所幹線動力設備" localSheetId="16">#REF!</definedName>
    <definedName name="作業員詰所自火報設備" localSheetId="16">#REF!</definedName>
    <definedName name="作業員詰所電話設備" localSheetId="16">#REF!</definedName>
    <definedName name="作業員詰所避雷針設備" localSheetId="16">#REF!</definedName>
    <definedName name="作業員詰所放送設備" localSheetId="16">#REF!</definedName>
    <definedName name="雑工事" localSheetId="16">#REF!</definedName>
    <definedName name="自火報・店Ｐ２" localSheetId="16">#REF!</definedName>
    <definedName name="代価2" localSheetId="16">#REF!</definedName>
    <definedName name="自動車車庫棟" localSheetId="16">#REF!</definedName>
    <definedName name="自動車車庫棟電灯設備" localSheetId="16">#REF!</definedName>
    <definedName name="終了" localSheetId="16">#REF!</definedName>
    <definedName name="部数2" localSheetId="16">#REF!</definedName>
    <definedName name="縮小印刷" localSheetId="16">#REF!</definedName>
    <definedName name="小山" localSheetId="16">#REF!</definedName>
    <definedName name="新規" localSheetId="16">#REF!</definedName>
    <definedName name="深さ区分" localSheetId="16">#REF!</definedName>
    <definedName name="炊事棟" localSheetId="16">#REF!</definedName>
    <definedName name="炊事棟弱電設備" localSheetId="16">#REF!</definedName>
    <definedName name="炊事棟電灯設備" localSheetId="16">#REF!</definedName>
    <definedName name="設計書" localSheetId="16">#REF!</definedName>
    <definedName name="設定" localSheetId="16">#REF!</definedName>
    <definedName name="全部印刷" localSheetId="16">#REF!</definedName>
    <definedName name="倉庫棟幹線設備" localSheetId="16">#REF!</definedName>
    <definedName name="倉庫棟電灯設備" localSheetId="16">#REF!</definedName>
    <definedName name="倉庫棟避雷針設備" localSheetId="16">#REF!</definedName>
    <definedName name="代価5" localSheetId="16">#REF!</definedName>
    <definedName name="代価表１" localSheetId="16">#REF!</definedName>
    <definedName name="単抜作成" localSheetId="16">#REF!</definedName>
    <definedName name="端子盤Ｐ２" localSheetId="16">#REF!</definedName>
    <definedName name="直径" localSheetId="16">#REF!</definedName>
    <definedName name="直接仮設工事" localSheetId="16">#REF!</definedName>
    <definedName name="塗装工事" localSheetId="16">#REF!</definedName>
    <definedName name="土工事" localSheetId="16">#REF!</definedName>
    <definedName name="動力制御盤Ｐ２" localSheetId="16">#REF!</definedName>
    <definedName name="内外装工事" localSheetId="16">#REF!</definedName>
    <definedName name="内訳書１" localSheetId="16">#REF!</definedName>
    <definedName name="表紙枚数" localSheetId="16">#REF!</definedName>
    <definedName name="幅計算" localSheetId="16">#REF!</definedName>
    <definedName name="複合_配管_" localSheetId="16">#REF!</definedName>
    <definedName name="複単" localSheetId="16">#REF!</definedName>
    <definedName name="平均深さ" localSheetId="16">#REF!</definedName>
    <definedName name="保存" localSheetId="16">#REF!</definedName>
    <definedName name="防水工事" localSheetId="16">#REF!</definedName>
    <definedName name="木製建具工事" localSheetId="16">#REF!</definedName>
    <definedName name="_" localSheetId="17">#REF!</definedName>
    <definedName name="_________HTS1" localSheetId="17">#REF!</definedName>
    <definedName name="pa" localSheetId="17">#REF!</definedName>
    <definedName name="___________TS1" localSheetId="17">#REF!</definedName>
    <definedName name="Y" localSheetId="17">#REF!</definedName>
    <definedName name="_TS1" localSheetId="17">#REF!</definedName>
    <definedName name="___________HTS1" localSheetId="17">#REF!</definedName>
    <definedName name="PRINT22">#REF!</definedName>
    <definedName name="PRINT22" localSheetId="17">#REF!</definedName>
    <definedName name="_________HTS2" localSheetId="17">#REF!</definedName>
    <definedName name="___________TS2" localSheetId="17">#REF!</definedName>
    <definedName name="基準単価" localSheetId="17">#REF!</definedName>
    <definedName name="_TS2" localSheetId="17">#REF!</definedName>
    <definedName name="___________HTS2" localSheetId="17">#REF!</definedName>
    <definedName name="\b" localSheetId="17">#REF!</definedName>
    <definedName name="__________TS1" localSheetId="17">#REF!</definedName>
    <definedName name="PAGE27">#REF!</definedName>
    <definedName name="PAGE27" localSheetId="17">#REF!</definedName>
    <definedName name="ｓｒｔｊｓれｊｔ" localSheetId="17">#REF!</definedName>
    <definedName name="__________HTS1" localSheetId="17">#REF!</definedName>
    <definedName name="\a" localSheetId="17">#REF!</definedName>
    <definedName name="__________TS2" localSheetId="17">#REF!</definedName>
    <definedName name="PAGE24">#REF!</definedName>
    <definedName name="PAGE24" localSheetId="17">#REF!</definedName>
    <definedName name="__________HTS2" localSheetId="17">#REF!</definedName>
    <definedName name="___HTS1" localSheetId="17">#REF!</definedName>
    <definedName name="UD">#REF!</definedName>
    <definedName name="UD" localSheetId="17">#REF!</definedName>
    <definedName name="_________TS1" localSheetId="17">#REF!</definedName>
    <definedName name="___HTS2" localSheetId="17">#REF!</definedName>
    <definedName name="_________TS2" localSheetId="17">#REF!</definedName>
    <definedName name="作業員詰所電灯設備" localSheetId="17">#REF!</definedName>
    <definedName name="\e" localSheetId="17">#REF!</definedName>
    <definedName name="_______HTS1" localSheetId="17">#REF!</definedName>
    <definedName name="a" localSheetId="17">#REF!</definedName>
    <definedName name="\f" localSheetId="17">#REF!</definedName>
    <definedName name="_______HTS2" localSheetId="17">#REF!</definedName>
    <definedName name="B">#REF!</definedName>
    <definedName name="B" localSheetId="17">#REF!</definedName>
    <definedName name="PAGE23">#REF!</definedName>
    <definedName name="PAGE23" localSheetId="17">#REF!</definedName>
    <definedName name="金属製建具工事" localSheetId="17">#REF!</definedName>
    <definedName name="_____HTS1" localSheetId="17">#REF!</definedName>
    <definedName name="_______TS1" localSheetId="17">#REF!</definedName>
    <definedName name="ロードトレイン駐車場電灯設備" localSheetId="17">#REF!</definedName>
    <definedName name="_____HTS2" localSheetId="17">#REF!</definedName>
    <definedName name="複合_器具_" localSheetId="17">#REF!</definedName>
    <definedName name="_______TS2" localSheetId="17">#REF!</definedName>
    <definedName name="______TS1" localSheetId="17">#REF!</definedName>
    <definedName name="木工事" localSheetId="17">#REF!</definedName>
    <definedName name="______HTS1" localSheetId="17">#REF!</definedName>
    <definedName name="う" localSheetId="17">#REF!</definedName>
    <definedName name="______TS2" localSheetId="17">#REF!</definedName>
    <definedName name="設計" localSheetId="17">#REF!</definedName>
    <definedName name="______HTS2" localSheetId="17">#REF!</definedName>
    <definedName name="_INP1" localSheetId="17">#REF!</definedName>
    <definedName name="_____TS1" localSheetId="17">#REF!</definedName>
    <definedName name="_INP2" localSheetId="17">#REF!</definedName>
    <definedName name="ハ社" localSheetId="17">#REF!</definedName>
    <definedName name="炊事棟幹線" localSheetId="17">#REF!</definedName>
    <definedName name="_____TS2" localSheetId="17">#REF!</definedName>
    <definedName name="炊事棟避雷針設備" localSheetId="17">#REF!</definedName>
    <definedName name="\j" localSheetId="17">#REF!</definedName>
    <definedName name="HIGBR" localSheetId="17">#REF!</definedName>
    <definedName name="N">#REF!</definedName>
    <definedName name="N" localSheetId="17">#REF!</definedName>
    <definedName name="____HTS1">#REF!</definedName>
    <definedName name="____HTS1" localSheetId="17">#REF!</definedName>
    <definedName name="\i" localSheetId="17">#REF!</definedName>
    <definedName name="____HTS2">#REF!</definedName>
    <definedName name="____HTS2" localSheetId="17">#REF!</definedName>
    <definedName name="____TS1">#REF!</definedName>
    <definedName name="____TS1" localSheetId="17">#REF!</definedName>
    <definedName name="____TS2">#REF!</definedName>
    <definedName name="____TS2" localSheetId="17">#REF!</definedName>
    <definedName name="TKOJIKAKAKU" localSheetId="17">#REF!</definedName>
    <definedName name="_HTS1" localSheetId="17">#REF!</definedName>
    <definedName name="___TS1" localSheetId="17">#REF!</definedName>
    <definedName name="_HTS2" localSheetId="17">#REF!</definedName>
    <definedName name="___TS2" localSheetId="17">#REF!</definedName>
    <definedName name="総括">#REF!</definedName>
    <definedName name="総括" localSheetId="17">#REF!</definedName>
    <definedName name="《複合単価構成表》">#REF!</definedName>
    <definedName name="《複合単価構成表》" localSheetId="17">#REF!</definedName>
    <definedName name="__TS1" localSheetId="17">#REF!</definedName>
    <definedName name="TGOKEI5" localSheetId="17">#REF!</definedName>
    <definedName name="避雷針設備" localSheetId="17">#REF!</definedName>
    <definedName name="__HTS1" localSheetId="17">#REF!</definedName>
    <definedName name="__TS2" localSheetId="17">#REF!</definedName>
    <definedName name="_xlnm.Print_Titles" localSheetId="17">雑工事!$1:$2</definedName>
    <definedName name="__HTS2" localSheetId="17">#REF!</definedName>
    <definedName name="_INP33" localSheetId="17">#REF!</definedName>
    <definedName name="_Fill" hidden="1">#REF!</definedName>
    <definedName name="_Fill" localSheetId="17" hidden="1">#REF!</definedName>
    <definedName name="TGOKEI3" localSheetId="17">#REF!</definedName>
    <definedName name="_INP11" localSheetId="17">#REF!</definedName>
    <definedName name="\l" localSheetId="17">#REF!</definedName>
    <definedName name="h" localSheetId="17">#REF!</definedName>
    <definedName name="PAGE29" localSheetId="17">#REF!</definedName>
    <definedName name="_INP22" localSheetId="17">#REF!</definedName>
    <definedName name="_INP3" localSheetId="17">#REF!</definedName>
    <definedName name="\A__" localSheetId="17">#REF!</definedName>
    <definedName name="HUKEOI" localSheetId="17">#REF!</definedName>
    <definedName name="\c" localSheetId="17">#REF!</definedName>
    <definedName name="g" localSheetId="17">#REF!</definedName>
    <definedName name="PAGE26">#REF!</definedName>
    <definedName name="PAGE26" localSheetId="17">#REF!</definedName>
    <definedName name="\d" localSheetId="17">#REF!</definedName>
    <definedName name="\g" localSheetId="17">#REF!</definedName>
    <definedName name="\h" localSheetId="17">#REF!</definedName>
    <definedName name="ｌ" localSheetId="17" hidden="1">#REF!</definedName>
    <definedName name="印刷" localSheetId="17">#REF!</definedName>
    <definedName name="\k" localSheetId="17">#REF!</definedName>
    <definedName name="\m" localSheetId="17">#REF!</definedName>
    <definedName name="PAGE28">#REF!</definedName>
    <definedName name="PAGE28" localSheetId="17">#REF!</definedName>
    <definedName name="\n" localSheetId="17">#REF!</definedName>
    <definedName name="j" localSheetId="17">#REF!</definedName>
    <definedName name="\o" localSheetId="17">#REF!</definedName>
    <definedName name="k" localSheetId="17">#REF!</definedName>
    <definedName name="\p" localSheetId="17">#REF!</definedName>
    <definedName name="\q" localSheetId="17">#REF!</definedName>
    <definedName name="pami" localSheetId="17">#REF!</definedName>
    <definedName name="\r" localSheetId="17">#REF!</definedName>
    <definedName name="\s" localSheetId="17">#REF!</definedName>
    <definedName name="標準印刷" localSheetId="17">#REF!</definedName>
    <definedName name="\t" localSheetId="17">#REF!</definedName>
    <definedName name="\u" localSheetId="17">#REF!</definedName>
    <definedName name="\v" localSheetId="17">#REF!</definedName>
    <definedName name="\w" localSheetId="17">#REF!</definedName>
    <definedName name="\x" localSheetId="17">#REF!</definedName>
    <definedName name="れ" localSheetId="17">#REF!</definedName>
    <definedName name="炊事棟電話設備" localSheetId="17">#REF!</definedName>
    <definedName name="\y" localSheetId="17">#REF!</definedName>
    <definedName name="\z" localSheetId="17">#REF!</definedName>
    <definedName name="MEN">#REF!</definedName>
    <definedName name="MEN" localSheetId="17">#REF!</definedName>
    <definedName name="ｱｲ" localSheetId="17">#REF!</definedName>
    <definedName name="表紙">#REF!</definedName>
    <definedName name="表紙" localSheetId="17">#REF!</definedName>
    <definedName name="ａａ" localSheetId="17">#REF!</definedName>
    <definedName name="内訳全印刷" localSheetId="17">[7]!内訳全印刷</definedName>
    <definedName name="AAA" localSheetId="17">#REF!</definedName>
    <definedName name="HKYOTUKASETU" localSheetId="17">#REF!</definedName>
    <definedName name="TU">#REF!</definedName>
    <definedName name="TU" localSheetId="17">#REF!</definedName>
    <definedName name="AUTOEXEC" localSheetId="17">#REF!</definedName>
    <definedName name="自動車車庫棟幹線設備" localSheetId="17">#REF!</definedName>
    <definedName name="A社" localSheetId="17">#REF!</definedName>
    <definedName name="BC">#REF!</definedName>
    <definedName name="BC" localSheetId="17">#REF!</definedName>
    <definedName name="_xlnm.Print_Area" localSheetId="17">雑工事!$A$1:$H$32</definedName>
    <definedName name="BU">#REF!</definedName>
    <definedName name="BU" localSheetId="17">#REF!</definedName>
    <definedName name="だいか" localSheetId="17">#REF!</definedName>
    <definedName name="命令" localSheetId="17">#REF!</definedName>
    <definedName name="Ｂ社" localSheetId="17">#REF!</definedName>
    <definedName name="左官工事" localSheetId="17">#REF!</definedName>
    <definedName name="ＣＣ" localSheetId="17">#REF!</definedName>
    <definedName name="HSOT">#REF!</definedName>
    <definedName name="HSOT" localSheetId="17">#REF!</definedName>
    <definedName name="COUNT" localSheetId="17">#REF!</definedName>
    <definedName name="Ｃ社" localSheetId="17">#REF!</definedName>
    <definedName name="d" localSheetId="17">#REF!</definedName>
    <definedName name="GB" localSheetId="17">#REF!</definedName>
    <definedName name="GBS" localSheetId="17">#REF!</definedName>
    <definedName name="GK">#REF!</definedName>
    <definedName name="GK" localSheetId="17">#REF!</definedName>
    <definedName name="HA" localSheetId="17">#REF!</definedName>
    <definedName name="TNEN">#REF!</definedName>
    <definedName name="TNEN" localSheetId="17">#REF!</definedName>
    <definedName name="HBC">#REF!</definedName>
    <definedName name="HBC" localSheetId="17">#REF!</definedName>
    <definedName name="HIP" localSheetId="17">#REF!</definedName>
    <definedName name="枚数1" localSheetId="17">#REF!</definedName>
    <definedName name="HBU">#REF!</definedName>
    <definedName name="HBU" localSheetId="17">#REF!</definedName>
    <definedName name="HGB" localSheetId="17">#REF!</definedName>
    <definedName name="HGBS" localSheetId="17">#REF!</definedName>
    <definedName name="HGK">#REF!</definedName>
    <definedName name="HGK" localSheetId="17">#REF!</definedName>
    <definedName name="HGOKEI" localSheetId="17">#REF!</definedName>
    <definedName name="HGOKEI1" localSheetId="17">#REF!</definedName>
    <definedName name="KEISEN1">#REF!</definedName>
    <definedName name="KEISEN1" localSheetId="17">#REF!</definedName>
    <definedName name="HGOKEI2" localSheetId="17">#REF!</definedName>
    <definedName name="KEISEN2" localSheetId="17">#REF!</definedName>
    <definedName name="HGOKEI3" localSheetId="17">#REF!</definedName>
    <definedName name="HGOKEI4" localSheetId="17">#REF!</definedName>
    <definedName name="HGOKEI5" localSheetId="17">#REF!</definedName>
    <definedName name="HIGB" localSheetId="17">#REF!</definedName>
    <definedName name="HIGK">#REF!</definedName>
    <definedName name="HIGK" localSheetId="17">#REF!</definedName>
    <definedName name="HIK">#REF!</definedName>
    <definedName name="HIK" localSheetId="17">#REF!</definedName>
    <definedName name="TMEN">#REF!</definedName>
    <definedName name="TMEN" localSheetId="17">#REF!</definedName>
    <definedName name="ｱ">#REF!</definedName>
    <definedName name="ｱ" localSheetId="17">#REF!</definedName>
    <definedName name="hk" localSheetId="17">#REF!</definedName>
    <definedName name="か" localSheetId="17">#REF!</definedName>
    <definedName name="HKA">#REF!</definedName>
    <definedName name="HKA" localSheetId="17">#REF!</definedName>
    <definedName name="HKAR" localSheetId="17">#REF!</definedName>
    <definedName name="HKEI" localSheetId="17">#REF!</definedName>
    <definedName name="HKG">#REF!</definedName>
    <definedName name="HKG" localSheetId="17">#REF!</definedName>
    <definedName name="HKJ">#REF!</definedName>
    <definedName name="HKJ" localSheetId="17">#REF!</definedName>
    <definedName name="MENU200">#REF!</definedName>
    <definedName name="MENU200" localSheetId="17">#REF!</definedName>
    <definedName name="HKJS">#REF!</definedName>
    <definedName name="HKJS" localSheetId="17">#REF!</definedName>
    <definedName name="HKK" localSheetId="17">#REF!</definedName>
    <definedName name="ＭＭ" localSheetId="17">#REF!</definedName>
    <definedName name="ｱｲｳ">#REF!</definedName>
    <definedName name="ｱｲｳ" localSheetId="17">#REF!</definedName>
    <definedName name="HKKS">#REF!</definedName>
    <definedName name="HKKS" localSheetId="17">#REF!</definedName>
    <definedName name="HKKTS">#REF!</definedName>
    <definedName name="HKKTS" localSheetId="17">#REF!</definedName>
    <definedName name="HKOJIKAKAKU" localSheetId="17">#REF!</definedName>
    <definedName name="MENU2">#REF!</definedName>
    <definedName name="MENU2" localSheetId="17">#REF!</definedName>
    <definedName name="HKOJIKEI" localSheetId="17">#REF!</definedName>
    <definedName name="え" localSheetId="17">#REF!</definedName>
    <definedName name="HKUI">#REF!</definedName>
    <definedName name="HKUI" localSheetId="17">#REF!</definedName>
    <definedName name="HKYOTUHI" localSheetId="17">#REF!</definedName>
    <definedName name="HNIJI">#REF!</definedName>
    <definedName name="HNIJI" localSheetId="17">#REF!</definedName>
    <definedName name="HNIZI">#REF!</definedName>
    <definedName name="HNIZI" localSheetId="17">#REF!</definedName>
    <definedName name="HO">#REF!</definedName>
    <definedName name="HO" localSheetId="17">#REF!</definedName>
    <definedName name="HOSEI" localSheetId="17">#REF!</definedName>
    <definedName name="HOU" localSheetId="17">#REF!</definedName>
    <definedName name="KA">#REF!</definedName>
    <definedName name="KA" localSheetId="17">#REF!</definedName>
    <definedName name="SYUMOKU1" localSheetId="17">#REF!</definedName>
    <definedName name="HPC">#REF!</definedName>
    <definedName name="HPC" localSheetId="17">#REF!</definedName>
    <definedName name="HSGB" localSheetId="17">#REF!</definedName>
    <definedName name="HSGK">#REF!</definedName>
    <definedName name="HSGK" localSheetId="17">#REF!</definedName>
    <definedName name="ST">#REF!</definedName>
    <definedName name="ST" localSheetId="17">#REF!</definedName>
    <definedName name="印刷部数" localSheetId="17">#REF!</definedName>
    <definedName name="HST">#REF!</definedName>
    <definedName name="HST" localSheetId="17">#REF!</definedName>
    <definedName name="倉庫棟電灯設備" localSheetId="17">#REF!</definedName>
    <definedName name="HTKJ">#REF!</definedName>
    <definedName name="HTKJ" localSheetId="17">#REF!</definedName>
    <definedName name="監督員事務所月額損料">#REF!</definedName>
    <definedName name="監督員事務所月額損料" localSheetId="17">#REF!</definedName>
    <definedName name="HTMEN">#REF!</definedName>
    <definedName name="HTMEN" localSheetId="17">#REF!</definedName>
    <definedName name="HTS">#REF!</definedName>
    <definedName name="HTS" localSheetId="17">#REF!</definedName>
    <definedName name="HUKE" localSheetId="17">#REF!</definedName>
    <definedName name="HUKJ">#REF!</definedName>
    <definedName name="HUKJ" localSheetId="17">#REF!</definedName>
    <definedName name="HX" localSheetId="17">#REF!</definedName>
    <definedName name="HY" localSheetId="17">#REF!</definedName>
    <definedName name="HZEI" localSheetId="17">#REF!</definedName>
    <definedName name="自動車車庫棟避雷針設備" localSheetId="17">#REF!</definedName>
    <definedName name="東高" localSheetId="17">#REF!</definedName>
    <definedName name="IGB" localSheetId="17">#REF!</definedName>
    <definedName name="表紙あ">#REF!</definedName>
    <definedName name="表紙あ" localSheetId="17">#REF!</definedName>
    <definedName name="IGBR" localSheetId="17">#REF!</definedName>
    <definedName name="IGK">#REF!</definedName>
    <definedName name="IGK" localSheetId="17">#REF!</definedName>
    <definedName name="塗装工事" localSheetId="17">#REF!</definedName>
    <definedName name="IK">#REF!</definedName>
    <definedName name="IK" localSheetId="17">#REF!</definedName>
    <definedName name="INP0" localSheetId="17">#REF!</definedName>
    <definedName name="コンク" localSheetId="17">#REF!</definedName>
    <definedName name="し" localSheetId="17">#REF!</definedName>
    <definedName name="IP" localSheetId="17">#REF!</definedName>
    <definedName name="jk" localSheetId="17">#REF!</definedName>
    <definedName name="撤去工事" localSheetId="17">#REF!</definedName>
    <definedName name="内訳書" localSheetId="17">#REF!</definedName>
    <definedName name="KAR" localSheetId="17">#REF!</definedName>
    <definedName name="KBFR" localSheetId="17">#REF!</definedName>
    <definedName name="KEI" localSheetId="17">#REF!</definedName>
    <definedName name="KG">#REF!</definedName>
    <definedName name="KG" localSheetId="17">#REF!</definedName>
    <definedName name="深さ区分" localSheetId="17">#REF!</definedName>
    <definedName name="KJ">#REF!</definedName>
    <definedName name="KJ" localSheetId="17">#REF!</definedName>
    <definedName name="KJS">#REF!</definedName>
    <definedName name="KJS" localSheetId="17">#REF!</definedName>
    <definedName name="KK" localSheetId="17">#REF!</definedName>
    <definedName name="KKS">#REF!</definedName>
    <definedName name="KKS" localSheetId="17">#REF!</definedName>
    <definedName name="MENU110" localSheetId="17">#REF!</definedName>
    <definedName name="ﾄﾞｯﾄﾌﾟﾘﾝﾀ">#REF!</definedName>
    <definedName name="ﾄﾞｯﾄﾌﾟﾘﾝﾀ" localSheetId="17">#REF!</definedName>
    <definedName name="KKTS">#REF!</definedName>
    <definedName name="KKTS" localSheetId="17">#REF!</definedName>
    <definedName name="KMEN">#REF!</definedName>
    <definedName name="KMEN" localSheetId="17">#REF!</definedName>
    <definedName name="KUI">#REF!</definedName>
    <definedName name="KUI" localSheetId="17">#REF!</definedName>
    <definedName name="MENU" localSheetId="17">#REF!</definedName>
    <definedName name="MENU11">#REF!</definedName>
    <definedName name="MENU11" localSheetId="17">#REF!</definedName>
    <definedName name="MENU112" localSheetId="17">#REF!</definedName>
    <definedName name="MENU120" localSheetId="17">#REF!</definedName>
    <definedName name="MENU3">#REF!</definedName>
    <definedName name="MENU3" localSheetId="17">#REF!</definedName>
    <definedName name="MENU300">#REF!</definedName>
    <definedName name="MENU300" localSheetId="17">#REF!</definedName>
    <definedName name="NAME1">#REF!</definedName>
    <definedName name="NAME1" localSheetId="17">#REF!</definedName>
    <definedName name="NAME2">#REF!</definedName>
    <definedName name="NAME2" localSheetId="17">#REF!</definedName>
    <definedName name="タイトルベース" localSheetId="17">#REF!</definedName>
    <definedName name="ロードトレイン駐車場幹線設備" localSheetId="17">#REF!</definedName>
    <definedName name="NAME4">#REF!</definedName>
    <definedName name="NAME4" localSheetId="17">#REF!</definedName>
    <definedName name="ぱ2" localSheetId="17">#REF!</definedName>
    <definedName name="NAME6">#REF!</definedName>
    <definedName name="NAME6" localSheetId="17">#REF!</definedName>
    <definedName name="NIJI">#REF!</definedName>
    <definedName name="NIJI" localSheetId="17">#REF!</definedName>
    <definedName name="NIZI" localSheetId="17">#REF!</definedName>
    <definedName name="ＮＮ" localSheetId="17">#REF!</definedName>
    <definedName name="TITLE">#REF!</definedName>
    <definedName name="TITLE" localSheetId="17">#REF!</definedName>
    <definedName name="OU" localSheetId="17">#REF!</definedName>
    <definedName name="PAGE01" localSheetId="17">#REF!</definedName>
    <definedName name="内訳頁印刷" localSheetId="17">[7]!内訳頁印刷</definedName>
    <definedName name="PC">#REF!</definedName>
    <definedName name="PC" localSheetId="17">#REF!</definedName>
    <definedName name="PRINT" localSheetId="17">#REF!</definedName>
    <definedName name="PRINT_AREA_MI" localSheetId="17">#REF!</definedName>
    <definedName name="倉庫棟自火報設備" localSheetId="17">#REF!</definedName>
    <definedName name="PRINT_TITLES_MI">#REF!</definedName>
    <definedName name="PRINT_TITLES_MI" localSheetId="17">#REF!</definedName>
    <definedName name="単抜き印刷">#REF!</definedName>
    <definedName name="単抜き印刷" localSheetId="17">#REF!</definedName>
    <definedName name="単抜範囲">#REF!</definedName>
    <definedName name="単抜範囲" localSheetId="17">#REF!</definedName>
    <definedName name="PRINT1" localSheetId="17">#REF!</definedName>
    <definedName name="金抜印刷" localSheetId="17">[7]!金抜印刷</definedName>
    <definedName name="PRINT11">#REF!</definedName>
    <definedName name="PRINT11" localSheetId="17">#REF!</definedName>
    <definedName name="PRINT2" localSheetId="17">#REF!</definedName>
    <definedName name="PRINT3" localSheetId="17">#REF!</definedName>
    <definedName name="PRINT4" localSheetId="17">#REF!</definedName>
    <definedName name="SGB" localSheetId="17">#REF!</definedName>
    <definedName name="SGK">#REF!</definedName>
    <definedName name="SGK" localSheetId="17">#REF!</definedName>
    <definedName name="ロードトレイン駐車場避雷針設備" localSheetId="17">#REF!</definedName>
    <definedName name="SOT">#REF!</definedName>
    <definedName name="SOT" localSheetId="17">#REF!</definedName>
    <definedName name="SYUMOKU2" localSheetId="17">#REF!</definedName>
    <definedName name="SYUMOKU3" localSheetId="17">#REF!</definedName>
    <definedName name="えええ" localSheetId="17">#REF!</definedName>
    <definedName name="部分印刷" localSheetId="17">#REF!</definedName>
    <definedName name="文字ﾋﾟｯﾁ" localSheetId="17">#REF!</definedName>
    <definedName name="SYUMOKU4" localSheetId="17">#REF!</definedName>
    <definedName name="単抜印刷" localSheetId="17">#REF!</definedName>
    <definedName name="SYUMOKU5" localSheetId="17">#REF!</definedName>
    <definedName name="TGOKEI" localSheetId="17">#REF!</definedName>
    <definedName name="TGOKEI1" localSheetId="17">#REF!</definedName>
    <definedName name="総括枚数" localSheetId="17">#REF!</definedName>
    <definedName name="TGOKEI2" localSheetId="17">#REF!</definedName>
    <definedName name="TUKEOI" localSheetId="17">#REF!</definedName>
    <definedName name="TGOKEI4" localSheetId="17">#REF!</definedName>
    <definedName name="TKJ">#REF!</definedName>
    <definedName name="TKJ" localSheetId="17">#REF!</definedName>
    <definedName name="TKOJIKEI" localSheetId="17">#REF!</definedName>
    <definedName name="マクロ">#REF!</definedName>
    <definedName name="マクロ" localSheetId="17">#REF!</definedName>
    <definedName name="TKYOTUHI" localSheetId="17">#REF!</definedName>
    <definedName name="ド" localSheetId="17">#REF!</definedName>
    <definedName name="TKYOTUKASETU" localSheetId="17">#REF!</definedName>
    <definedName name="TS">#REF!</definedName>
    <definedName name="TS" localSheetId="17">#REF!</definedName>
    <definedName name="ｔｔｔ" localSheetId="17">#REF!</definedName>
    <definedName name="TUKI">#REF!</definedName>
    <definedName name="TUKI" localSheetId="17">#REF!</definedName>
    <definedName name="単抜">#REF!</definedName>
    <definedName name="単抜" localSheetId="17">#REF!</definedName>
    <definedName name="TZEI" localSheetId="17">#REF!</definedName>
    <definedName name="UKE" localSheetId="17">#REF!</definedName>
    <definedName name="倉庫棟" localSheetId="17">#REF!</definedName>
    <definedName name="UKJ">#REF!</definedName>
    <definedName name="UKJ" localSheetId="17">#REF!</definedName>
    <definedName name="X" localSheetId="17">#REF!</definedName>
    <definedName name="Y_N" localSheetId="17">#REF!</definedName>
    <definedName name="あ">#REF!</definedName>
    <definedName name="あ" localSheetId="17">#REF!</definedName>
    <definedName name="ああ" localSheetId="17">#REF!</definedName>
    <definedName name="ああああ" localSheetId="17">#REF!</definedName>
    <definedName name="あああああ" localSheetId="17">#REF!</definedName>
    <definedName name="い" localSheetId="17">#REF!</definedName>
    <definedName name="いいいい" localSheetId="17">#REF!</definedName>
    <definedName name="イ社" localSheetId="17">#REF!</definedName>
    <definedName name="ううう" localSheetId="17">#REF!</definedName>
    <definedName name="代価３" localSheetId="17">#REF!</definedName>
    <definedName name="かがみ" localSheetId="17">#REF!</definedName>
    <definedName name="管容量" localSheetId="17">#REF!</definedName>
    <definedName name="き" localSheetId="17">#REF!</definedName>
    <definedName name="電気工事" localSheetId="17">#REF!</definedName>
    <definedName name="く" localSheetId="17">#REF!</definedName>
    <definedName name="コマンド" localSheetId="17">#REF!</definedName>
    <definedName name="コンクリート・型枠・鉄筋工事" localSheetId="17">#REF!</definedName>
    <definedName name="さ" localSheetId="17">#REF!</definedName>
    <definedName name="サイズＡ" localSheetId="17">#REF!</definedName>
    <definedName name="サイズＡ１" localSheetId="17">#REF!</definedName>
    <definedName name="す" localSheetId="17">#REF!</definedName>
    <definedName name="たたた" localSheetId="17">#REF!</definedName>
    <definedName name="っＨ" localSheetId="17">#REF!</definedName>
    <definedName name="っっＨ" localSheetId="17">#REF!</definedName>
    <definedName name="ハ" localSheetId="17">#REF!</definedName>
    <definedName name="ぱ" localSheetId="17">#REF!</definedName>
    <definedName name="マクロ1">#REF!</definedName>
    <definedName name="マクロ1" localSheetId="17">#REF!</definedName>
    <definedName name="ミ" localSheetId="17">#REF!</definedName>
    <definedName name="メニュウ" localSheetId="17">#REF!</definedName>
    <definedName name="レ" localSheetId="17">#REF!</definedName>
    <definedName name="鉄筋表">#REF!</definedName>
    <definedName name="鉄筋表" localSheetId="17">#REF!</definedName>
    <definedName name="ﾚｰｻﾞｰﾌﾟﾘﾝﾀ">#REF!</definedName>
    <definedName name="ﾚｰｻﾞｰﾌﾟﾘﾝﾀ" localSheetId="17">#REF!</definedName>
    <definedName name="ロードトレイン駐車場" localSheetId="17">#REF!</definedName>
    <definedName name="ロ社" localSheetId="17">#REF!</definedName>
    <definedName name="印刷1" localSheetId="17">#REF!</definedName>
    <definedName name="印刷2" localSheetId="17">#REF!</definedName>
    <definedName name="代価表3" localSheetId="17" hidden="1">#REF!</definedName>
    <definedName name="乙タイトル" localSheetId="17">#REF!</definedName>
    <definedName name="各項目" localSheetId="17">#REF!</definedName>
    <definedName name="監督員事務所掛払い">#REF!</definedName>
    <definedName name="監督員事務所掛払い" localSheetId="17">#REF!</definedName>
    <definedName name="基礎" localSheetId="17">#REF!</definedName>
    <definedName name="深さ判定" localSheetId="17">#REF!</definedName>
    <definedName name="金属工事" localSheetId="17">#REF!</definedName>
    <definedName name="入力" localSheetId="17">#REF!</definedName>
    <definedName name="罫線範囲">#REF!</definedName>
    <definedName name="罫線範囲" localSheetId="17">#REF!</definedName>
    <definedName name="見積比較最新" localSheetId="17">#REF!</definedName>
    <definedName name="呼出" localSheetId="17">#REF!</definedName>
    <definedName name="工事枚数" localSheetId="17">#REF!</definedName>
    <definedName name="硝子工事" localSheetId="17">#REF!</definedName>
    <definedName name="項____目">#REF!</definedName>
    <definedName name="項____目" localSheetId="17">#REF!</definedName>
    <definedName name="根拠全印刷" localSheetId="17">[7]!根拠全印刷</definedName>
    <definedName name="根拠頁印刷" localSheetId="17">[7]!根拠頁印刷</definedName>
    <definedName name="作業員詰所" localSheetId="17">#REF!</definedName>
    <definedName name="作業員詰所幹線動力設備" localSheetId="17">#REF!</definedName>
    <definedName name="作業員詰所自火報設備" localSheetId="17">#REF!</definedName>
    <definedName name="作業員詰所電話設備" localSheetId="17">#REF!</definedName>
    <definedName name="作業員詰所避雷針設備" localSheetId="17">#REF!</definedName>
    <definedName name="作業員詰所放送設備" localSheetId="17">#REF!</definedName>
    <definedName name="雑工事" localSheetId="17">#REF!</definedName>
    <definedName name="自火報・店Ｐ２" localSheetId="17">#REF!</definedName>
    <definedName name="代価2" localSheetId="17">#REF!</definedName>
    <definedName name="自動車車庫棟" localSheetId="17">#REF!</definedName>
    <definedName name="自動車車庫棟電灯設備" localSheetId="17">#REF!</definedName>
    <definedName name="終了" localSheetId="17">#REF!</definedName>
    <definedName name="部数2" localSheetId="17">#REF!</definedName>
    <definedName name="縮小印刷" localSheetId="17">#REF!</definedName>
    <definedName name="小山" localSheetId="17">#REF!</definedName>
    <definedName name="新規" localSheetId="17">#REF!</definedName>
    <definedName name="炊事棟" localSheetId="17">#REF!</definedName>
    <definedName name="炊事棟弱電設備" localSheetId="17">#REF!</definedName>
    <definedName name="炊事棟電灯設備" localSheetId="17">#REF!</definedName>
    <definedName name="設計書" localSheetId="17">#REF!</definedName>
    <definedName name="設定" localSheetId="17">#REF!</definedName>
    <definedName name="全部印刷" localSheetId="17">#REF!</definedName>
    <definedName name="倉庫棟幹線設備" localSheetId="17">#REF!</definedName>
    <definedName name="倉庫棟避雷針設備" localSheetId="17">#REF!</definedName>
    <definedName name="代価5" localSheetId="17">#REF!</definedName>
    <definedName name="代価表１" localSheetId="17">#REF!</definedName>
    <definedName name="単抜作成" localSheetId="17">#REF!</definedName>
    <definedName name="端子盤Ｐ２" localSheetId="17">#REF!</definedName>
    <definedName name="直径" localSheetId="17">#REF!</definedName>
    <definedName name="直接仮設工事" localSheetId="17">#REF!</definedName>
    <definedName name="直接工事">#REF!</definedName>
    <definedName name="直接工事" localSheetId="17">#REF!</definedName>
    <definedName name="土工事" localSheetId="17">#REF!</definedName>
    <definedName name="動力制御盤Ｐ２" localSheetId="17">#REF!</definedName>
    <definedName name="内外装工事" localSheetId="17">#REF!</definedName>
    <definedName name="内訳書１" localSheetId="17">#REF!</definedName>
    <definedName name="表紙枚数" localSheetId="17">#REF!</definedName>
    <definedName name="幅計算" localSheetId="17">#REF!</definedName>
    <definedName name="複合_配管_" localSheetId="17">#REF!</definedName>
    <definedName name="複単" localSheetId="17">#REF!</definedName>
    <definedName name="平均深さ" localSheetId="17">#REF!</definedName>
    <definedName name="保存" localSheetId="17">#REF!</definedName>
    <definedName name="防水工事" localSheetId="17">#REF!</definedName>
    <definedName name="木製建具工事" localSheetId="17">#REF!</definedName>
    <definedName name="__ｈｐｃ２">[1]共通費算出表!$F$21</definedName>
    <definedName name="サイン">#REF!</definedName>
    <definedName name="______ｈｐｃ２">[1]共通費算出表!$F$21</definedName>
    <definedName name="随契理由１">"工事大要２"</definedName>
    <definedName name="_____ｈｐｃ２">[1]共通費算出表!$F$21</definedName>
    <definedName name="____ｈｐｃ２">[1]共通費算出表!$F$21</definedName>
    <definedName name="___ｈｐｃ２">[1]共通費算出表!$F$21</definedName>
    <definedName name="_ｈｐｃ２">[1]共通費算出表!$F$21</definedName>
    <definedName name="集成材">[5]大項目!$B$133:$P$219</definedName>
    <definedName name="コン">[5]大項目!$GI$2730:$GJ$2790</definedName>
    <definedName name="ｺﾝｸﾘ">'[6]頭・大項目'!$B$133:$P$219</definedName>
    <definedName name="さいん">#REF!</definedName>
    <definedName name="kiki">[2]外注工事!$B$9:$M$858</definedName>
    <definedName name="ｓｓ">[1]共通費算出表!$J$22</definedName>
    <definedName name="型枠">'[6]頭・大項目'!$B$133:$P$255</definedName>
    <definedName name="鉄筋">'[6]頭・大項目'!$B$133:$P$255</definedName>
    <definedName name="ZZZ">'[3]３社見積比較表'!$E$29:$E$47</definedName>
    <definedName name="あＳＤふぁＳＤ">[4]直接工事!$FR$3690</definedName>
    <definedName name="土工">[5]大項目!$B$133:$P$219</definedName>
    <definedName name="うう">[1]共通費算出表!$F$20</definedName>
    <definedName name="型">[5]大項目!$B$133:$P$219</definedName>
    <definedName name="土">'[6]頭・大項目'!$B$133:$P$255</definedName>
    <definedName name="集成">[5]大項目!$GI$2730:$GJ$2790</definedName>
    <definedName name="鉄骨工事">[5]大項目!$B$133:$P$219</definedName>
    <definedName name="設計変更">[8]ベース!$A$6:$M$7</definedName>
    <definedName name="地業">'[6]頭・大項目'!$B$133:$P$219</definedName>
    <definedName name="鉄">[5]大項目!$B$133:$P$219</definedName>
    <definedName name="鉄骨">[5]大項目!$GI$2730:$GJ$2790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<sst xmlns="http://schemas.openxmlformats.org/spreadsheetml/2006/main" xmlns:r="http://schemas.openxmlformats.org/officeDocument/2006/relationships" count="364" uniqueCount="364">
  <si>
    <t>ｍ2</t>
  </si>
  <si>
    <t>金　　　　額</t>
    <rPh sb="0" eb="6">
      <t>キンガク</t>
    </rPh>
    <phoneticPr fontId="20"/>
  </si>
  <si>
    <t>単　　価</t>
    <rPh sb="0" eb="4">
      <t>タンカ</t>
    </rPh>
    <phoneticPr fontId="20"/>
  </si>
  <si>
    <t>内部階段仕上足場</t>
    <rPh sb="0" eb="2">
      <t>ナイブ</t>
    </rPh>
    <rPh sb="2" eb="4">
      <t>カイダン</t>
    </rPh>
    <rPh sb="4" eb="8">
      <t>シアゲアシバ</t>
    </rPh>
    <phoneticPr fontId="20"/>
  </si>
  <si>
    <t>運搬・取付費</t>
    <rPh sb="0" eb="2">
      <t>ウンパン</t>
    </rPh>
    <rPh sb="3" eb="6">
      <t>トリツケヒ</t>
    </rPh>
    <phoneticPr fontId="20"/>
  </si>
  <si>
    <t>3200*2000</t>
  </si>
  <si>
    <t>支点</t>
    <rPh sb="0" eb="2">
      <t>シテン</t>
    </rPh>
    <phoneticPr fontId="20"/>
  </si>
  <si>
    <t>摘　　　要</t>
    <rPh sb="0" eb="5">
      <t>テキヨウ</t>
    </rPh>
    <phoneticPr fontId="20"/>
  </si>
  <si>
    <t>鉄筋工事</t>
    <rPh sb="0" eb="2">
      <t>テッキン</t>
    </rPh>
    <rPh sb="2" eb="4">
      <t>コウジ</t>
    </rPh>
    <phoneticPr fontId="20"/>
  </si>
  <si>
    <t>審査者氏名</t>
    <rPh sb="0" eb="2">
      <t>シンサ</t>
    </rPh>
    <rPh sb="2" eb="3">
      <t>シャ</t>
    </rPh>
    <rPh sb="3" eb="5">
      <t>シメイ</t>
    </rPh>
    <phoneticPr fontId="20"/>
  </si>
  <si>
    <t>K40　2500*1.1</t>
  </si>
  <si>
    <t>名　　　　　称</t>
    <rPh sb="0" eb="7">
      <t>メイショウ</t>
    </rPh>
    <phoneticPr fontId="20"/>
  </si>
  <si>
    <t>数　　量</t>
    <rPh sb="0" eb="4">
      <t>スウリョウ</t>
    </rPh>
    <phoneticPr fontId="20"/>
  </si>
  <si>
    <t>電気設備工事</t>
    <rPh sb="0" eb="2">
      <t>デンキ</t>
    </rPh>
    <rPh sb="2" eb="4">
      <t>セツビ</t>
    </rPh>
    <rPh sb="4" eb="6">
      <t>コウジ</t>
    </rPh>
    <phoneticPr fontId="20"/>
  </si>
  <si>
    <t>外壁面</t>
    <rPh sb="0" eb="3">
      <t>ガイヘキメン</t>
    </rPh>
    <phoneticPr fontId="20"/>
  </si>
  <si>
    <t>設計者氏名</t>
    <rPh sb="0" eb="3">
      <t>セッケイシャ</t>
    </rPh>
    <rPh sb="3" eb="5">
      <t>シメイ</t>
    </rPh>
    <phoneticPr fontId="20"/>
  </si>
  <si>
    <t>単位</t>
    <rPh sb="0" eb="2">
      <t>タンイ</t>
    </rPh>
    <phoneticPr fontId="20"/>
  </si>
  <si>
    <t>異形棒鋼</t>
    <rPh sb="0" eb="2">
      <t>イケイ</t>
    </rPh>
    <rPh sb="2" eb="4">
      <t>ボウコウ</t>
    </rPh>
    <phoneticPr fontId="20"/>
  </si>
  <si>
    <t>一、工　  事  　金</t>
    <rPh sb="0" eb="1">
      <t>イチ</t>
    </rPh>
    <rPh sb="2" eb="7">
      <t>コウジ</t>
    </rPh>
    <rPh sb="10" eb="11">
      <t>キン</t>
    </rPh>
    <phoneticPr fontId="20"/>
  </si>
  <si>
    <t>片引きドア</t>
    <rPh sb="0" eb="1">
      <t>カタ</t>
    </rPh>
    <rPh sb="1" eb="2">
      <t>ヒ</t>
    </rPh>
    <phoneticPr fontId="20"/>
  </si>
  <si>
    <t>中空押出成形ｾﾒﾝﾄ板</t>
    <rPh sb="0" eb="2">
      <t>チュウクウ</t>
    </rPh>
    <rPh sb="2" eb="4">
      <t>オシダシ</t>
    </rPh>
    <rPh sb="4" eb="6">
      <t>セイケイ</t>
    </rPh>
    <rPh sb="10" eb="11">
      <t>イタ</t>
    </rPh>
    <phoneticPr fontId="20"/>
  </si>
  <si>
    <t>土工事</t>
    <rPh sb="0" eb="1">
      <t>ツチ</t>
    </rPh>
    <rPh sb="1" eb="3">
      <t>コウジ</t>
    </rPh>
    <phoneticPr fontId="20"/>
  </si>
  <si>
    <t>￥</t>
  </si>
  <si>
    <t>ガラス工事</t>
    <rPh sb="3" eb="5">
      <t>コウジ</t>
    </rPh>
    <phoneticPr fontId="20"/>
  </si>
  <si>
    <t>RC-40　基礎・地中梁</t>
    <rPh sb="6" eb="8">
      <t>キソ</t>
    </rPh>
    <rPh sb="9" eb="11">
      <t>チチュウ</t>
    </rPh>
    <rPh sb="11" eb="12">
      <t>ハリ</t>
    </rPh>
    <phoneticPr fontId="20"/>
  </si>
  <si>
    <t>清掃片付け</t>
    <rPh sb="0" eb="2">
      <t>セイソウ</t>
    </rPh>
    <rPh sb="2" eb="4">
      <t>カタヅ</t>
    </rPh>
    <phoneticPr fontId="20"/>
  </si>
  <si>
    <t>一、工　事  箇  所</t>
    <rPh sb="0" eb="1">
      <t>イチ</t>
    </rPh>
    <rPh sb="2" eb="5">
      <t>コウジ</t>
    </rPh>
    <rPh sb="7" eb="11">
      <t>カショ</t>
    </rPh>
    <phoneticPr fontId="20"/>
  </si>
  <si>
    <t>機械運搬</t>
    <rPh sb="0" eb="2">
      <t>キカイ</t>
    </rPh>
    <rPh sb="2" eb="4">
      <t>ウンパン</t>
    </rPh>
    <phoneticPr fontId="20"/>
  </si>
  <si>
    <t>4540*1.3</t>
  </si>
  <si>
    <t>安全てすり</t>
    <rPh sb="0" eb="2">
      <t>アンゼン</t>
    </rPh>
    <phoneticPr fontId="20"/>
  </si>
  <si>
    <t>一、工　種  概  要</t>
    <rPh sb="0" eb="1">
      <t>イチ</t>
    </rPh>
    <rPh sb="2" eb="5">
      <t>コウシュ</t>
    </rPh>
    <rPh sb="7" eb="11">
      <t>ガイヨウ</t>
    </rPh>
    <phoneticPr fontId="20"/>
  </si>
  <si>
    <t>ｔ</t>
  </si>
  <si>
    <t>K2　53000*1.1</t>
  </si>
  <si>
    <t>番号</t>
    <rPh sb="0" eb="2">
      <t>バンゴウ</t>
    </rPh>
    <phoneticPr fontId="20"/>
  </si>
  <si>
    <t>共通仮設費率</t>
    <rPh sb="0" eb="2">
      <t>キョウツウ</t>
    </rPh>
    <rPh sb="2" eb="4">
      <t>カセツ</t>
    </rPh>
    <rPh sb="4" eb="5">
      <t>ヒ</t>
    </rPh>
    <rPh sb="5" eb="6">
      <t>リツ</t>
    </rPh>
    <phoneticPr fontId="20"/>
  </si>
  <si>
    <t>規　　　　　格</t>
    <rPh sb="0" eb="7">
      <t>キカク</t>
    </rPh>
    <phoneticPr fontId="20"/>
  </si>
  <si>
    <t>φ6*150*150</t>
  </si>
  <si>
    <t>式</t>
  </si>
  <si>
    <t>H=1.1ｍ</t>
  </si>
  <si>
    <t>やり方</t>
    <rPh sb="2" eb="3">
      <t>カタ</t>
    </rPh>
    <phoneticPr fontId="20"/>
  </si>
  <si>
    <t>1600*900</t>
  </si>
  <si>
    <t>式</t>
    <rPh sb="0" eb="1">
      <t>シキ</t>
    </rPh>
    <phoneticPr fontId="20"/>
  </si>
  <si>
    <r>
      <t>P</t>
    </r>
    <r>
      <rPr>
        <vertAlign val="superscript"/>
        <sz val="11"/>
        <color auto="1"/>
        <rFont val="ＭＳ Ｐゴシック"/>
      </rPr>
      <t>-0.0313</t>
    </r>
  </si>
  <si>
    <t>・</t>
  </si>
  <si>
    <t>令和4年度　小山消防署庁舎建設工事　概算設計書（救助訓練塔）</t>
    <rPh sb="0" eb="2">
      <t>レイワ</t>
    </rPh>
    <rPh sb="3" eb="5">
      <t>ネンド</t>
    </rPh>
    <rPh sb="6" eb="8">
      <t>オヤマ</t>
    </rPh>
    <rPh sb="8" eb="11">
      <t>ショウボウショ</t>
    </rPh>
    <rPh sb="11" eb="13">
      <t>チョウシャ</t>
    </rPh>
    <rPh sb="13" eb="17">
      <t>ケンセツコウジ</t>
    </rPh>
    <rPh sb="18" eb="20">
      <t>ガイサン</t>
    </rPh>
    <rPh sb="20" eb="23">
      <t>セッケイショ</t>
    </rPh>
    <rPh sb="24" eb="29">
      <t>キュウジョクンレントウ</t>
    </rPh>
    <phoneticPr fontId="20"/>
  </si>
  <si>
    <t>t=12.5　継目処理</t>
    <rPh sb="7" eb="11">
      <t>ツギメショリ</t>
    </rPh>
    <phoneticPr fontId="20"/>
  </si>
  <si>
    <t>小　　計</t>
    <rPh sb="0" eb="1">
      <t>ショウ</t>
    </rPh>
    <rPh sb="3" eb="4">
      <t>ケイ</t>
    </rPh>
    <phoneticPr fontId="20"/>
  </si>
  <si>
    <t>建築工事</t>
    <rPh sb="0" eb="2">
      <t>ケンチク</t>
    </rPh>
    <rPh sb="2" eb="4">
      <t>コウジ</t>
    </rPh>
    <phoneticPr fontId="20"/>
  </si>
  <si>
    <t>基礎コンクリート</t>
    <rPh sb="0" eb="2">
      <t>キソ</t>
    </rPh>
    <phoneticPr fontId="20"/>
  </si>
  <si>
    <t>機械設備工事</t>
    <rPh sb="0" eb="2">
      <t>キカイ</t>
    </rPh>
    <rPh sb="2" eb="4">
      <t>セツビ</t>
    </rPh>
    <rPh sb="4" eb="6">
      <t>コウジ</t>
    </rPh>
    <phoneticPr fontId="20"/>
  </si>
  <si>
    <t>直接工事費</t>
    <rPh sb="0" eb="2">
      <t>チョクセツ</t>
    </rPh>
    <rPh sb="2" eb="5">
      <t>コウジヒ</t>
    </rPh>
    <phoneticPr fontId="20"/>
  </si>
  <si>
    <t>片開きドア</t>
    <rPh sb="0" eb="2">
      <t>カタヒラ</t>
    </rPh>
    <phoneticPr fontId="20"/>
  </si>
  <si>
    <t>内部仕上げ足場(枠組み)</t>
  </si>
  <si>
    <t>直接工事費計</t>
    <rPh sb="0" eb="2">
      <t>チョクセツ</t>
    </rPh>
    <rPh sb="2" eb="5">
      <t>コウジヒ</t>
    </rPh>
    <rPh sb="5" eb="6">
      <t>アキカズ</t>
    </rPh>
    <phoneticPr fontId="20"/>
  </si>
  <si>
    <t>直接仮設工事</t>
    <rPh sb="0" eb="2">
      <t>チョクセツ</t>
    </rPh>
    <rPh sb="2" eb="4">
      <t>カセツ</t>
    </rPh>
    <rPh sb="4" eb="6">
      <t>コウジ</t>
    </rPh>
    <phoneticPr fontId="20"/>
  </si>
  <si>
    <t>地業工事</t>
    <rPh sb="0" eb="2">
      <t>ジギョウ</t>
    </rPh>
    <rPh sb="2" eb="4">
      <t>コウジ</t>
    </rPh>
    <phoneticPr fontId="20"/>
  </si>
  <si>
    <t>コンクリート工事</t>
    <rPh sb="6" eb="8">
      <t>コウジ</t>
    </rPh>
    <phoneticPr fontId="20"/>
  </si>
  <si>
    <t>ポンプ打ち　50ｍ3程度</t>
    <rPh sb="3" eb="4">
      <t>ウ</t>
    </rPh>
    <rPh sb="10" eb="12">
      <t>テイド</t>
    </rPh>
    <phoneticPr fontId="20"/>
  </si>
  <si>
    <t>型枠工事</t>
    <rPh sb="0" eb="2">
      <t>カタワク</t>
    </rPh>
    <rPh sb="2" eb="4">
      <t>コウジ</t>
    </rPh>
    <phoneticPr fontId="20"/>
  </si>
  <si>
    <t>A-1</t>
  </si>
  <si>
    <t>11-3</t>
  </si>
  <si>
    <t>捨てコンクリート</t>
    <rPh sb="0" eb="1">
      <t>ス</t>
    </rPh>
    <phoneticPr fontId="20"/>
  </si>
  <si>
    <t>外装工事</t>
    <rPh sb="0" eb="2">
      <t>ガイソウ</t>
    </rPh>
    <rPh sb="2" eb="4">
      <t>コウジ</t>
    </rPh>
    <phoneticPr fontId="20"/>
  </si>
  <si>
    <t>溶接金網</t>
    <rPh sb="0" eb="2">
      <t>ヨウセツ</t>
    </rPh>
    <rPh sb="2" eb="4">
      <t>カナアミ</t>
    </rPh>
    <phoneticPr fontId="20"/>
  </si>
  <si>
    <t>Ⅰ</t>
  </si>
  <si>
    <t>金属工事</t>
    <rPh sb="0" eb="2">
      <t>キンゾク</t>
    </rPh>
    <rPh sb="2" eb="4">
      <t>コウジ</t>
    </rPh>
    <phoneticPr fontId="20"/>
  </si>
  <si>
    <t>LGS65　＠300</t>
  </si>
  <si>
    <t>根切り</t>
    <rPh sb="0" eb="2">
      <t>ネギ</t>
    </rPh>
    <phoneticPr fontId="20"/>
  </si>
  <si>
    <t>内装工事</t>
    <rPh sb="0" eb="2">
      <t>ナイソウ</t>
    </rPh>
    <rPh sb="2" eb="4">
      <t>コウジ</t>
    </rPh>
    <phoneticPr fontId="20"/>
  </si>
  <si>
    <t>鉄骨工事</t>
    <rPh sb="0" eb="2">
      <t>テッコツ</t>
    </rPh>
    <rPh sb="2" eb="4">
      <t>コウジ</t>
    </rPh>
    <phoneticPr fontId="20"/>
  </si>
  <si>
    <t>金属製建具工事</t>
    <rPh sb="0" eb="2">
      <t>キンゾク</t>
    </rPh>
    <rPh sb="2" eb="3">
      <t>セイ</t>
    </rPh>
    <rPh sb="3" eb="5">
      <t>タテグ</t>
    </rPh>
    <rPh sb="5" eb="7">
      <t>コウジ</t>
    </rPh>
    <phoneticPr fontId="20"/>
  </si>
  <si>
    <t>屋上、バルコニー、外階段</t>
    <rPh sb="0" eb="2">
      <t>オクジョウ</t>
    </rPh>
    <rPh sb="9" eb="12">
      <t>ソトカイダン</t>
    </rPh>
    <phoneticPr fontId="20"/>
  </si>
  <si>
    <t>防水工事</t>
    <rPh sb="0" eb="2">
      <t>ボウスイ</t>
    </rPh>
    <rPh sb="2" eb="4">
      <t>コウジ</t>
    </rPh>
    <phoneticPr fontId="20"/>
  </si>
  <si>
    <t>墨出し</t>
    <rPh sb="0" eb="2">
      <t>スミダ</t>
    </rPh>
    <phoneticPr fontId="20"/>
  </si>
  <si>
    <t>養生</t>
    <rPh sb="0" eb="2">
      <t>ヨウジョウ</t>
    </rPh>
    <phoneticPr fontId="20"/>
  </si>
  <si>
    <t>工程B種　素地B種</t>
    <rPh sb="0" eb="2">
      <t>コウテイ</t>
    </rPh>
    <rPh sb="3" eb="4">
      <t>シュ</t>
    </rPh>
    <rPh sb="5" eb="7">
      <t>ソジ</t>
    </rPh>
    <rPh sb="8" eb="9">
      <t>シュ</t>
    </rPh>
    <phoneticPr fontId="20"/>
  </si>
  <si>
    <t>コンクリート面　一般</t>
    <rPh sb="8" eb="10">
      <t>イッパン</t>
    </rPh>
    <phoneticPr fontId="20"/>
  </si>
  <si>
    <t>砕石地業</t>
    <rPh sb="0" eb="2">
      <t>サイセキ</t>
    </rPh>
    <rPh sb="2" eb="4">
      <t>ジギョウ</t>
    </rPh>
    <phoneticPr fontId="20"/>
  </si>
  <si>
    <t>防水形複層塗材E</t>
    <rPh sb="0" eb="3">
      <t>ボウスイガタ</t>
    </rPh>
    <rPh sb="3" eb="7">
      <t>フクソウトザイ</t>
    </rPh>
    <phoneticPr fontId="20"/>
  </si>
  <si>
    <t>床付け</t>
    <rPh sb="0" eb="1">
      <t>トコ</t>
    </rPh>
    <rPh sb="1" eb="2">
      <t>ツ</t>
    </rPh>
    <phoneticPr fontId="20"/>
  </si>
  <si>
    <t>K40　250*1.1</t>
  </si>
  <si>
    <t>鉄筋運搬費</t>
    <rPh sb="0" eb="2">
      <t>テッキン</t>
    </rPh>
    <rPh sb="2" eb="4">
      <t>ウンパン</t>
    </rPh>
    <rPh sb="4" eb="5">
      <t>ヒ</t>
    </rPh>
    <phoneticPr fontId="20"/>
  </si>
  <si>
    <t>埋戻し</t>
    <rPh sb="0" eb="2">
      <t>ウメモド</t>
    </rPh>
    <phoneticPr fontId="20"/>
  </si>
  <si>
    <t>内壁面　自己確保用</t>
    <rPh sb="0" eb="3">
      <t>ナイヘキメン</t>
    </rPh>
    <rPh sb="4" eb="9">
      <t>ジコカクホヨウ</t>
    </rPh>
    <phoneticPr fontId="20"/>
  </si>
  <si>
    <t>発生土</t>
    <rPh sb="0" eb="3">
      <t>ハッセイド</t>
    </rPh>
    <phoneticPr fontId="20"/>
  </si>
  <si>
    <t>発生土処分</t>
    <rPh sb="0" eb="3">
      <t>ハッセイド</t>
    </rPh>
    <rPh sb="3" eb="5">
      <t>ショブン</t>
    </rPh>
    <phoneticPr fontId="20"/>
  </si>
  <si>
    <t>AW-5</t>
  </si>
  <si>
    <t>336600*0.8</t>
  </si>
  <si>
    <t>ポリエチレンフィルム厚0.15</t>
    <rPh sb="10" eb="11">
      <t>アツ</t>
    </rPh>
    <phoneticPr fontId="20"/>
  </si>
  <si>
    <t>ｍ3</t>
  </si>
  <si>
    <t>防湿シート</t>
    <rPh sb="0" eb="2">
      <t>ボウシツ</t>
    </rPh>
    <phoneticPr fontId="20"/>
  </si>
  <si>
    <t>鉄筋加工・組立</t>
    <rPh sb="0" eb="2">
      <t>テッキン</t>
    </rPh>
    <rPh sb="2" eb="4">
      <t>カコウ</t>
    </rPh>
    <rPh sb="5" eb="6">
      <t>ク</t>
    </rPh>
    <rPh sb="6" eb="7">
      <t>タ</t>
    </rPh>
    <phoneticPr fontId="20"/>
  </si>
  <si>
    <t>ポンプ圧送</t>
    <rPh sb="3" eb="5">
      <t>アッソウ</t>
    </rPh>
    <phoneticPr fontId="20"/>
  </si>
  <si>
    <t>t18</t>
  </si>
  <si>
    <t>カ所</t>
    <rPh sb="1" eb="2">
      <t>ショ</t>
    </rPh>
    <phoneticPr fontId="20"/>
  </si>
  <si>
    <t>10km以下</t>
    <rPh sb="4" eb="6">
      <t>イカ</t>
    </rPh>
    <phoneticPr fontId="20"/>
  </si>
  <si>
    <t>普通コンクリート</t>
    <rPh sb="0" eb="2">
      <t>フツウ</t>
    </rPh>
    <phoneticPr fontId="20"/>
  </si>
  <si>
    <t>コンクリート打設手間</t>
    <rPh sb="6" eb="8">
      <t>ダセツ</t>
    </rPh>
    <rPh sb="8" eb="10">
      <t>テマ</t>
    </rPh>
    <phoneticPr fontId="20"/>
  </si>
  <si>
    <t>合成樹脂塗床</t>
    <rPh sb="0" eb="4">
      <t>ゴウセイジュシ</t>
    </rPh>
    <rPh sb="4" eb="6">
      <t>ヌリユカ</t>
    </rPh>
    <phoneticPr fontId="20"/>
  </si>
  <si>
    <t>回</t>
    <rPh sb="0" eb="1">
      <t>カイ</t>
    </rPh>
    <phoneticPr fontId="20"/>
  </si>
  <si>
    <t>普通合板型枠</t>
    <rPh sb="0" eb="2">
      <t>フツウ</t>
    </rPh>
    <rPh sb="2" eb="4">
      <t>ゴウハン</t>
    </rPh>
    <rPh sb="4" eb="6">
      <t>カタワク</t>
    </rPh>
    <phoneticPr fontId="20"/>
  </si>
  <si>
    <t>0.0105t*228</t>
  </si>
  <si>
    <t>*1.1</t>
  </si>
  <si>
    <t>型枠運搬費</t>
    <rPh sb="0" eb="2">
      <t>カタワク</t>
    </rPh>
    <rPh sb="2" eb="4">
      <t>ウンパン</t>
    </rPh>
    <rPh sb="4" eb="5">
      <t>ヒ</t>
    </rPh>
    <phoneticPr fontId="20"/>
  </si>
  <si>
    <t>水平ブレース　JIS</t>
    <rPh sb="0" eb="2">
      <t>スイヘイ</t>
    </rPh>
    <phoneticPr fontId="20"/>
  </si>
  <si>
    <t>ｍ</t>
  </si>
  <si>
    <t>軽量鉄骨取付費</t>
    <rPh sb="0" eb="2">
      <t>ケイリョウ</t>
    </rPh>
    <rPh sb="2" eb="4">
      <t>テッコツ</t>
    </rPh>
    <rPh sb="4" eb="6">
      <t>トリツケ</t>
    </rPh>
    <rPh sb="6" eb="7">
      <t>ヒ</t>
    </rPh>
    <phoneticPr fontId="20"/>
  </si>
  <si>
    <t>日</t>
    <rPh sb="0" eb="1">
      <t>ヒ</t>
    </rPh>
    <phoneticPr fontId="20"/>
  </si>
  <si>
    <t>20ｔ　オペレーター付</t>
    <rPh sb="10" eb="11">
      <t>ツキ</t>
    </rPh>
    <phoneticPr fontId="20"/>
  </si>
  <si>
    <t>防水マンホール</t>
    <rPh sb="0" eb="2">
      <t>ボウスイ</t>
    </rPh>
    <phoneticPr fontId="20"/>
  </si>
  <si>
    <t>普通ﾎﾞﾙﾄ締付共</t>
    <rPh sb="0" eb="2">
      <t>フツウ</t>
    </rPh>
    <rPh sb="6" eb="8">
      <t>シメツケ</t>
    </rPh>
    <rPh sb="8" eb="9">
      <t>トモ</t>
    </rPh>
    <phoneticPr fontId="20"/>
  </si>
  <si>
    <t>壁開口補強</t>
    <rPh sb="0" eb="1">
      <t>カベ</t>
    </rPh>
    <rPh sb="1" eb="3">
      <t>カイコウ</t>
    </rPh>
    <rPh sb="3" eb="5">
      <t>ホキョウ</t>
    </rPh>
    <phoneticPr fontId="20"/>
  </si>
  <si>
    <t>K114+66+96 1870+1810+1200）*1.1</t>
  </si>
  <si>
    <t>軽量鉄骨壁下地</t>
    <rPh sb="0" eb="2">
      <t>ケイリョウ</t>
    </rPh>
    <rPh sb="2" eb="4">
      <t>テッコツ</t>
    </rPh>
    <rPh sb="4" eb="5">
      <t>カベ</t>
    </rPh>
    <rPh sb="5" eb="7">
      <t>シタジ</t>
    </rPh>
    <phoneticPr fontId="20"/>
  </si>
  <si>
    <t>床</t>
    <rPh sb="0" eb="1">
      <t>ユカ</t>
    </rPh>
    <phoneticPr fontId="20"/>
  </si>
  <si>
    <t>軒天</t>
    <rPh sb="0" eb="2">
      <t>ノキテン</t>
    </rPh>
    <phoneticPr fontId="20"/>
  </si>
  <si>
    <t>K45　9040*1.1</t>
  </si>
  <si>
    <t>ケイ酸カルシウム板</t>
    <rPh sb="2" eb="3">
      <t>サン</t>
    </rPh>
    <rPh sb="8" eb="9">
      <t>イタ</t>
    </rPh>
    <phoneticPr fontId="20"/>
  </si>
  <si>
    <t>雑工事</t>
    <rPh sb="0" eb="1">
      <t>ザツ</t>
    </rPh>
    <rPh sb="1" eb="3">
      <t>コウジ</t>
    </rPh>
    <phoneticPr fontId="20"/>
  </si>
  <si>
    <t>アルミ建具工事</t>
    <rPh sb="3" eb="5">
      <t>タテグ</t>
    </rPh>
    <rPh sb="5" eb="7">
      <t>コウジ</t>
    </rPh>
    <phoneticPr fontId="20"/>
  </si>
  <si>
    <t>m2</t>
  </si>
  <si>
    <t>鋼製建具工事</t>
    <rPh sb="0" eb="2">
      <t>コウセイ</t>
    </rPh>
    <rPh sb="2" eb="4">
      <t>タテグ</t>
    </rPh>
    <rPh sb="4" eb="6">
      <t>コウジ</t>
    </rPh>
    <phoneticPr fontId="20"/>
  </si>
  <si>
    <t>アルミ製建具工事</t>
    <rPh sb="3" eb="4">
      <t>セイ</t>
    </rPh>
    <rPh sb="4" eb="6">
      <t>タテグ</t>
    </rPh>
    <rPh sb="6" eb="8">
      <t>コウジ</t>
    </rPh>
    <phoneticPr fontId="20"/>
  </si>
  <si>
    <t>小　　計</t>
  </si>
  <si>
    <t>小計</t>
    <rPh sb="0" eb="2">
      <t>ショウケイ</t>
    </rPh>
    <phoneticPr fontId="20"/>
  </si>
  <si>
    <t>共通費</t>
    <rPh sb="0" eb="2">
      <t>キョウツウ</t>
    </rPh>
    <rPh sb="2" eb="3">
      <t>ヒ</t>
    </rPh>
    <phoneticPr fontId="20"/>
  </si>
  <si>
    <t>Ⅱ</t>
  </si>
  <si>
    <t>引違い</t>
  </si>
  <si>
    <t>ホース乾燥機</t>
    <rPh sb="3" eb="6">
      <t>カンソウキ</t>
    </rPh>
    <phoneticPr fontId="20"/>
  </si>
  <si>
    <t>共通仮設費</t>
    <rPh sb="0" eb="2">
      <t>キョウツウ</t>
    </rPh>
    <rPh sb="2" eb="4">
      <t>カセツ</t>
    </rPh>
    <rPh sb="4" eb="5">
      <t>ヒ</t>
    </rPh>
    <phoneticPr fontId="20"/>
  </si>
  <si>
    <t>工事原価(千円)</t>
    <rPh sb="0" eb="2">
      <t>コウジ</t>
    </rPh>
    <rPh sb="2" eb="4">
      <t>ゲンカ</t>
    </rPh>
    <rPh sb="5" eb="7">
      <t>センエン</t>
    </rPh>
    <phoneticPr fontId="20"/>
  </si>
  <si>
    <t>K45　1200*1.1</t>
  </si>
  <si>
    <t>現場管理費</t>
    <rPh sb="0" eb="2">
      <t>ゲンバ</t>
    </rPh>
    <rPh sb="2" eb="4">
      <t>カンリ</t>
    </rPh>
    <rPh sb="4" eb="5">
      <t>ヒ</t>
    </rPh>
    <phoneticPr fontId="20"/>
  </si>
  <si>
    <t>共通仮設費(仮囲い等込み)</t>
    <rPh sb="0" eb="2">
      <t>キョウツウ</t>
    </rPh>
    <rPh sb="2" eb="4">
      <t>カセツ</t>
    </rPh>
    <rPh sb="4" eb="5">
      <t>ヒ</t>
    </rPh>
    <rPh sb="6" eb="8">
      <t>カリガコ</t>
    </rPh>
    <rPh sb="9" eb="10">
      <t>トウ</t>
    </rPh>
    <rPh sb="10" eb="11">
      <t>コ</t>
    </rPh>
    <phoneticPr fontId="20"/>
  </si>
  <si>
    <t>一般管理費等</t>
    <rPh sb="0" eb="2">
      <t>イッパン</t>
    </rPh>
    <rPh sb="2" eb="4">
      <t>カンリ</t>
    </rPh>
    <rPh sb="4" eb="5">
      <t>ヒ</t>
    </rPh>
    <rPh sb="5" eb="6">
      <t>トウ</t>
    </rPh>
    <phoneticPr fontId="20"/>
  </si>
  <si>
    <t>立坑</t>
    <rPh sb="0" eb="2">
      <t>タテコウ</t>
    </rPh>
    <phoneticPr fontId="20"/>
  </si>
  <si>
    <t>共通費計</t>
    <rPh sb="0" eb="2">
      <t>キョウツウ</t>
    </rPh>
    <rPh sb="2" eb="3">
      <t>ヒ</t>
    </rPh>
    <rPh sb="3" eb="4">
      <t>ケイ</t>
    </rPh>
    <phoneticPr fontId="20"/>
  </si>
  <si>
    <t>工事価格</t>
    <rPh sb="0" eb="2">
      <t>コウジ</t>
    </rPh>
    <rPh sb="2" eb="4">
      <t>カカク</t>
    </rPh>
    <phoneticPr fontId="20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</si>
  <si>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20"/>
  </si>
  <si>
    <t>K15 3720+18*50+690)*1.1</t>
  </si>
  <si>
    <t>380000*0.9</t>
  </si>
  <si>
    <t>工事費</t>
    <rPh sb="0" eb="3">
      <t>コウジヒ</t>
    </rPh>
    <phoneticPr fontId="20"/>
  </si>
  <si>
    <t>15.0%</t>
  </si>
  <si>
    <t>土間下断熱材</t>
    <rPh sb="0" eb="2">
      <t>ドマ</t>
    </rPh>
    <rPh sb="2" eb="3">
      <t>シタ</t>
    </rPh>
    <rPh sb="3" eb="6">
      <t>ダンネツザイ</t>
    </rPh>
    <phoneticPr fontId="20"/>
  </si>
  <si>
    <t>鉄骨加工組立費</t>
  </si>
  <si>
    <t>K96 1200*1.1</t>
  </si>
  <si>
    <t>枠組本足場</t>
  </si>
  <si>
    <t>手すり先行方式　W600</t>
  </si>
  <si>
    <t>0.057*228+45.2</t>
  </si>
  <si>
    <t>K45　110000*1.1</t>
  </si>
  <si>
    <t>内部仕上げ足場(脚立)</t>
    <rPh sb="0" eb="2">
      <t>ナイブ</t>
    </rPh>
    <rPh sb="2" eb="4">
      <t>シア</t>
    </rPh>
    <rPh sb="5" eb="7">
      <t>アシバ</t>
    </rPh>
    <rPh sb="8" eb="10">
      <t>キャタツ</t>
    </rPh>
    <phoneticPr fontId="20"/>
  </si>
  <si>
    <t>AW-2</t>
  </si>
  <si>
    <t>K65 8090*1.1</t>
  </si>
  <si>
    <t>K48　4250*1.1</t>
  </si>
  <si>
    <t>養生シート</t>
    <rPh sb="0" eb="2">
      <t>ヨウジョウ</t>
    </rPh>
    <phoneticPr fontId="20"/>
  </si>
  <si>
    <t>バックホウ　30km</t>
  </si>
  <si>
    <t>850*1000</t>
  </si>
  <si>
    <t>K28 360*1.1</t>
  </si>
  <si>
    <t>スラブコンクリート</t>
  </si>
  <si>
    <t>Ｈ形鋼</t>
    <rPh sb="1" eb="3">
      <t>カタコウ</t>
    </rPh>
    <phoneticPr fontId="20"/>
  </si>
  <si>
    <t>角形鋼管　</t>
  </si>
  <si>
    <t>現示旗設置用</t>
    <rPh sb="0" eb="1">
      <t>ゲン</t>
    </rPh>
    <rPh sb="1" eb="2">
      <t>ジ</t>
    </rPh>
    <rPh sb="2" eb="3">
      <t>ハタ</t>
    </rPh>
    <rPh sb="3" eb="6">
      <t>セッチヨウ</t>
    </rPh>
    <phoneticPr fontId="20"/>
  </si>
  <si>
    <t>山型鋼</t>
    <rPh sb="0" eb="2">
      <t>ヤマガタ</t>
    </rPh>
    <rPh sb="2" eb="3">
      <t>ハガネ</t>
    </rPh>
    <phoneticPr fontId="20"/>
  </si>
  <si>
    <t>金属</t>
    <rPh sb="0" eb="2">
      <t>キンゾク</t>
    </rPh>
    <phoneticPr fontId="20"/>
  </si>
  <si>
    <t>リップ溝形鋼</t>
    <rPh sb="3" eb="5">
      <t>ミゾガタ</t>
    </rPh>
    <rPh sb="5" eb="6">
      <t>ハガネ</t>
    </rPh>
    <phoneticPr fontId="20"/>
  </si>
  <si>
    <t>SD-2</t>
  </si>
  <si>
    <t>工場塗装費</t>
  </si>
  <si>
    <t>運搬費</t>
  </si>
  <si>
    <t>鉄骨建方費</t>
  </si>
  <si>
    <t>K45　85000*1.1</t>
  </si>
  <si>
    <t>現場塗装費</t>
  </si>
  <si>
    <t>軽量鉄骨加工組立</t>
    <rPh sb="0" eb="2">
      <t>ケイリョウ</t>
    </rPh>
    <rPh sb="2" eb="4">
      <t>テッコツ</t>
    </rPh>
    <rPh sb="4" eb="6">
      <t>カコウ</t>
    </rPh>
    <rPh sb="6" eb="8">
      <t>クミタテ</t>
    </rPh>
    <phoneticPr fontId="20"/>
  </si>
  <si>
    <t>屋上</t>
    <rPh sb="0" eb="2">
      <t>オクジョウ</t>
    </rPh>
    <phoneticPr fontId="20"/>
  </si>
  <si>
    <t>ラフテレーンクレーン</t>
  </si>
  <si>
    <t>K42　18800*1.1</t>
  </si>
  <si>
    <t>壁</t>
    <rPh sb="0" eb="1">
      <t>カベ</t>
    </rPh>
    <phoneticPr fontId="20"/>
  </si>
  <si>
    <t>107910+284200+59000+139900=591010*0.8</t>
  </si>
  <si>
    <t>65　900*2000</t>
  </si>
  <si>
    <t>AW-1</t>
  </si>
  <si>
    <t>SS-1</t>
  </si>
  <si>
    <t>AW-3</t>
  </si>
  <si>
    <t>AW-4</t>
  </si>
  <si>
    <t>材工</t>
    <rPh sb="0" eb="2">
      <t>ザイコウ</t>
    </rPh>
    <phoneticPr fontId="20"/>
  </si>
  <si>
    <t>AW-6</t>
  </si>
  <si>
    <t>LSD-1</t>
  </si>
  <si>
    <t>900*2000</t>
  </si>
  <si>
    <t>デッキプレート</t>
  </si>
  <si>
    <t>合わせガラス</t>
    <rPh sb="0" eb="1">
      <t>ア</t>
    </rPh>
    <phoneticPr fontId="20"/>
  </si>
  <si>
    <t>土台水切</t>
    <rPh sb="0" eb="2">
      <t>ドダイ</t>
    </rPh>
    <rPh sb="2" eb="4">
      <t>ミズキ</t>
    </rPh>
    <phoneticPr fontId="20"/>
  </si>
  <si>
    <t>軽量鉄骨天井下地共</t>
  </si>
  <si>
    <t>厚6.0　EP</t>
    <rPh sb="0" eb="1">
      <t>アツ</t>
    </rPh>
    <phoneticPr fontId="20"/>
  </si>
  <si>
    <t>現場管理費率</t>
    <rPh sb="0" eb="2">
      <t>ゲンバ</t>
    </rPh>
    <rPh sb="2" eb="5">
      <t>カンリヒ</t>
    </rPh>
    <rPh sb="5" eb="6">
      <t>リツ</t>
    </rPh>
    <phoneticPr fontId="20"/>
  </si>
  <si>
    <t>K93 1040*1.1</t>
  </si>
  <si>
    <t>一般管理費率</t>
    <rPh sb="0" eb="2">
      <t>イッパン</t>
    </rPh>
    <rPh sb="2" eb="5">
      <t>カンリヒ</t>
    </rPh>
    <rPh sb="5" eb="6">
      <t>リツ</t>
    </rPh>
    <phoneticPr fontId="20"/>
  </si>
  <si>
    <t>上限</t>
    <rPh sb="0" eb="2">
      <t>ジョウゲン</t>
    </rPh>
    <phoneticPr fontId="20"/>
  </si>
  <si>
    <t>9000000*0.9</t>
  </si>
  <si>
    <t>ポンプ打ち　50～100ｍ3程度</t>
    <rPh sb="3" eb="4">
      <t>ウ</t>
    </rPh>
    <rPh sb="14" eb="16">
      <t>テイド</t>
    </rPh>
    <phoneticPr fontId="20"/>
  </si>
  <si>
    <t>下限</t>
    <rPh sb="0" eb="2">
      <t>カゲン</t>
    </rPh>
    <phoneticPr fontId="20"/>
  </si>
  <si>
    <t>GP</t>
  </si>
  <si>
    <t>Kr</t>
  </si>
  <si>
    <t>Jo</t>
  </si>
  <si>
    <t>直接工事費(千円)</t>
    <rPh sb="0" eb="2">
      <t>チョクセツ</t>
    </rPh>
    <rPh sb="2" eb="5">
      <t>コウジヒ</t>
    </rPh>
    <rPh sb="6" eb="8">
      <t>センエン</t>
    </rPh>
    <phoneticPr fontId="20"/>
  </si>
  <si>
    <t>純工事費</t>
    <rPh sb="0" eb="1">
      <t>ジュン</t>
    </rPh>
    <rPh sb="1" eb="4">
      <t>コウジヒ</t>
    </rPh>
    <phoneticPr fontId="20"/>
  </si>
  <si>
    <t>工事原価</t>
    <rPh sb="0" eb="2">
      <t>コウジ</t>
    </rPh>
    <rPh sb="2" eb="4">
      <t>ゲンカ</t>
    </rPh>
    <phoneticPr fontId="20"/>
  </si>
  <si>
    <t>5900*228</t>
  </si>
  <si>
    <t>純工事費(千円)</t>
    <rPh sb="5" eb="7">
      <t>センエン</t>
    </rPh>
    <phoneticPr fontId="20"/>
  </si>
  <si>
    <t>現場管理費</t>
  </si>
  <si>
    <t>一般管理費等</t>
  </si>
  <si>
    <r>
      <t>P</t>
    </r>
    <r>
      <rPr>
        <vertAlign val="superscript"/>
        <sz val="11"/>
        <color auto="1"/>
        <rFont val="ＭＳ Ｐゴシック"/>
      </rPr>
      <t>-0.1105</t>
    </r>
  </si>
  <si>
    <t>K18 2120+7*50+150)*1.1</t>
  </si>
  <si>
    <r>
      <t>Nｐ</t>
    </r>
    <r>
      <rPr>
        <vertAlign val="superscript"/>
        <sz val="11"/>
        <color auto="1"/>
        <rFont val="ＭＳ Ｐゴシック"/>
      </rPr>
      <t>-0.3396</t>
    </r>
  </si>
  <si>
    <t>K27　82*1.1</t>
  </si>
  <si>
    <r>
      <t>T</t>
    </r>
    <r>
      <rPr>
        <vertAlign val="superscript"/>
        <sz val="11"/>
        <color auto="1"/>
        <rFont val="ＭＳ Ｐゴシック"/>
      </rPr>
      <t>0.2389</t>
    </r>
  </si>
  <si>
    <r>
      <t>T</t>
    </r>
    <r>
      <rPr>
        <vertAlign val="superscript"/>
        <sz val="11"/>
        <color auto="1"/>
        <rFont val="ＭＳ Ｐゴシック"/>
      </rPr>
      <t>0.5860</t>
    </r>
  </si>
  <si>
    <t>19400*1.3</t>
  </si>
  <si>
    <t>0.0278t*228</t>
  </si>
  <si>
    <r>
      <t>Nｐ</t>
    </r>
    <r>
      <rPr>
        <vertAlign val="superscript"/>
        <sz val="11"/>
        <color auto="1"/>
        <rFont val="ＭＳ Ｐゴシック"/>
      </rPr>
      <t>-0.1442</t>
    </r>
  </si>
  <si>
    <t>救助訓練塔</t>
    <rPh sb="0" eb="5">
      <t>キュウジョクンレントウ</t>
    </rPh>
    <phoneticPr fontId="20"/>
  </si>
  <si>
    <t>log(CP)</t>
  </si>
  <si>
    <t>50日</t>
    <rPh sb="2" eb="3">
      <t>ニチ</t>
    </rPh>
    <phoneticPr fontId="20"/>
  </si>
  <si>
    <t>K26 290*1.1</t>
  </si>
  <si>
    <t>土間コンクリート</t>
    <rPh sb="0" eb="2">
      <t>ドマ</t>
    </rPh>
    <phoneticPr fontId="20"/>
  </si>
  <si>
    <t>防水ｼｰﾄ、加工費、運搬費、断熱材共</t>
    <rPh sb="0" eb="2">
      <t>ボウスイ</t>
    </rPh>
    <rPh sb="6" eb="9">
      <t>カコウヒ</t>
    </rPh>
    <rPh sb="10" eb="12">
      <t>ウンパン</t>
    </rPh>
    <rPh sb="12" eb="13">
      <t>ヒ</t>
    </rPh>
    <rPh sb="14" eb="17">
      <t>ダンネツザイ</t>
    </rPh>
    <rPh sb="17" eb="18">
      <t>トモ</t>
    </rPh>
    <phoneticPr fontId="20"/>
  </si>
  <si>
    <t>K29　600*1.1</t>
  </si>
  <si>
    <t>　　設計　令　和　　年　　月　　日</t>
    <rPh sb="2" eb="4">
      <t>セッケイ</t>
    </rPh>
    <rPh sb="5" eb="6">
      <t>レイ</t>
    </rPh>
    <rPh sb="7" eb="8">
      <t>ワ</t>
    </rPh>
    <rPh sb="10" eb="11">
      <t>ネン</t>
    </rPh>
    <rPh sb="13" eb="14">
      <t>ガツ</t>
    </rPh>
    <rPh sb="16" eb="17">
      <t>ヒ</t>
    </rPh>
    <phoneticPr fontId="20"/>
  </si>
  <si>
    <t>150日</t>
    <rPh sb="3" eb="4">
      <t>ニチ</t>
    </rPh>
    <phoneticPr fontId="20"/>
  </si>
  <si>
    <t>仮設材運搬</t>
    <rPh sb="0" eb="3">
      <t>カセツザイ</t>
    </rPh>
    <rPh sb="3" eb="5">
      <t>ウンパン</t>
    </rPh>
    <phoneticPr fontId="20"/>
  </si>
  <si>
    <t>運搬費</t>
    <rPh sb="0" eb="2">
      <t>ウンパン</t>
    </rPh>
    <rPh sb="2" eb="3">
      <t>ヒ</t>
    </rPh>
    <phoneticPr fontId="20"/>
  </si>
  <si>
    <t>両開き門扉</t>
    <rPh sb="0" eb="2">
      <t>リョウヒラ</t>
    </rPh>
    <rPh sb="3" eb="5">
      <t>モントビラ</t>
    </rPh>
    <phoneticPr fontId="20"/>
  </si>
  <si>
    <t>枠組本足場　W600</t>
    <rPh sb="0" eb="5">
      <t>ワククミホンアシバ</t>
    </rPh>
    <phoneticPr fontId="20"/>
  </si>
  <si>
    <t>手すり先行方式</t>
    <rPh sb="0" eb="1">
      <t>テ</t>
    </rPh>
    <rPh sb="3" eb="5">
      <t>センコウ</t>
    </rPh>
    <rPh sb="5" eb="7">
      <t>ホウシキ</t>
    </rPh>
    <phoneticPr fontId="20"/>
  </si>
  <si>
    <t>ネット類</t>
    <rPh sb="3" eb="4">
      <t>ルイ</t>
    </rPh>
    <phoneticPr fontId="20"/>
  </si>
  <si>
    <t>躯体コンクリート</t>
    <rPh sb="0" eb="2">
      <t>クタイ</t>
    </rPh>
    <phoneticPr fontId="20"/>
  </si>
  <si>
    <t>K45　1040*1.1</t>
  </si>
  <si>
    <t>内部仕上げ足場(脚立)</t>
  </si>
  <si>
    <t>11-4</t>
  </si>
  <si>
    <t>内部階段仕上足場</t>
  </si>
  <si>
    <t>K5 1360*1.1</t>
  </si>
  <si>
    <t>1800*2000</t>
  </si>
  <si>
    <t>93900*0.8</t>
  </si>
  <si>
    <t>シャッター工事</t>
    <rPh sb="5" eb="7">
      <t>コウジ</t>
    </rPh>
    <phoneticPr fontId="20"/>
  </si>
  <si>
    <t>14-5</t>
  </si>
  <si>
    <t>取付費</t>
    <rPh sb="0" eb="3">
      <t>トリツケヒ</t>
    </rPh>
    <phoneticPr fontId="20"/>
  </si>
  <si>
    <t>FL5+A6+FL5 ガラス止め共</t>
    <rPh sb="14" eb="15">
      <t>ト</t>
    </rPh>
    <rPh sb="16" eb="17">
      <t>トモ</t>
    </rPh>
    <phoneticPr fontId="20"/>
  </si>
  <si>
    <t>塗床</t>
    <rPh sb="0" eb="2">
      <t>ヌリユカ</t>
    </rPh>
    <phoneticPr fontId="20"/>
  </si>
  <si>
    <t>施工192　50000*1.1</t>
    <rPh sb="0" eb="2">
      <t>セコウ</t>
    </rPh>
    <phoneticPr fontId="20"/>
  </si>
  <si>
    <t>石膏ボード張り</t>
    <rPh sb="0" eb="2">
      <t>セッコウ</t>
    </rPh>
    <rPh sb="5" eb="6">
      <t>ハリ</t>
    </rPh>
    <phoneticPr fontId="20"/>
  </si>
  <si>
    <t>鋼製下地</t>
    <rPh sb="0" eb="2">
      <t>コウセイ</t>
    </rPh>
    <rPh sb="2" eb="4">
      <t>シタジ</t>
    </rPh>
    <phoneticPr fontId="20"/>
  </si>
  <si>
    <t>手すり</t>
    <rPh sb="0" eb="1">
      <t>テ</t>
    </rPh>
    <phoneticPr fontId="20"/>
  </si>
  <si>
    <t>180000*0.9</t>
  </si>
  <si>
    <t>5.7～7.4ｍ　50日</t>
    <rPh sb="11" eb="12">
      <t>ニチ</t>
    </rPh>
    <phoneticPr fontId="20"/>
  </si>
  <si>
    <t>5.7～7.4ｍ</t>
  </si>
  <si>
    <t>1800*900</t>
  </si>
  <si>
    <t>1200*900</t>
  </si>
  <si>
    <t>外開き窓</t>
    <rPh sb="0" eb="2">
      <t>ソトビラ</t>
    </rPh>
    <rPh sb="3" eb="4">
      <t>マド</t>
    </rPh>
    <phoneticPr fontId="20"/>
  </si>
  <si>
    <t>25m*4本＝100ｍ*50000*2</t>
    <rPh sb="5" eb="6">
      <t>ホン</t>
    </rPh>
    <phoneticPr fontId="20"/>
  </si>
  <si>
    <t>SD-1</t>
  </si>
  <si>
    <t>LSD-2</t>
  </si>
  <si>
    <t>3500*2500</t>
  </si>
  <si>
    <t>EP塗装</t>
    <rPh sb="2" eb="4">
      <t>トソウ</t>
    </rPh>
    <phoneticPr fontId="20"/>
  </si>
  <si>
    <t>ボード面　一般</t>
    <rPh sb="5" eb="7">
      <t>イッパン</t>
    </rPh>
    <phoneticPr fontId="20"/>
  </si>
  <si>
    <t>NAD塗装</t>
    <rPh sb="3" eb="5">
      <t>トソウ</t>
    </rPh>
    <phoneticPr fontId="20"/>
  </si>
  <si>
    <t>天井</t>
    <rPh sb="0" eb="2">
      <t>テンジョウ</t>
    </rPh>
    <phoneticPr fontId="20"/>
  </si>
  <si>
    <t>静岡県　駿東郡　小山町　</t>
    <rPh sb="0" eb="3">
      <t>シズオカケン</t>
    </rPh>
    <rPh sb="4" eb="7">
      <t>スントウグン</t>
    </rPh>
    <rPh sb="8" eb="11">
      <t>オヤマチョウ</t>
    </rPh>
    <phoneticPr fontId="20"/>
  </si>
  <si>
    <t>リングアンカー</t>
  </si>
  <si>
    <t>迷路</t>
    <rPh sb="0" eb="2">
      <t>メイロ</t>
    </rPh>
    <phoneticPr fontId="20"/>
  </si>
  <si>
    <t>放水的</t>
    <rPh sb="0" eb="3">
      <t>ホウスイマト</t>
    </rPh>
    <phoneticPr fontId="20"/>
  </si>
  <si>
    <t>アイプレート</t>
  </si>
  <si>
    <t>K9 1310+8*150+410)*1.1</t>
  </si>
  <si>
    <t>手すり門扉</t>
    <rPh sb="0" eb="1">
      <t>テ</t>
    </rPh>
    <rPh sb="3" eb="4">
      <t>モン</t>
    </rPh>
    <rPh sb="4" eb="5">
      <t>トビラ</t>
    </rPh>
    <phoneticPr fontId="20"/>
  </si>
  <si>
    <t>屋上　600Φ</t>
    <rPh sb="0" eb="2">
      <t>オクジョウ</t>
    </rPh>
    <phoneticPr fontId="20"/>
  </si>
  <si>
    <t>K49　5070*1.1</t>
  </si>
  <si>
    <t>鋼製　900Φ　</t>
    <rPh sb="0" eb="2">
      <t>コウセイ</t>
    </rPh>
    <phoneticPr fontId="20"/>
  </si>
  <si>
    <t>内部梯子付き　L=4.4ｍ</t>
    <rPh sb="0" eb="2">
      <t>ナイブ</t>
    </rPh>
    <rPh sb="2" eb="5">
      <t>ハシゴツ</t>
    </rPh>
    <phoneticPr fontId="20"/>
  </si>
  <si>
    <t>K29　270*1.1</t>
  </si>
  <si>
    <t>内壁面</t>
    <rPh sb="0" eb="1">
      <t>ウチ</t>
    </rPh>
    <rPh sb="1" eb="3">
      <t>ヘキメン</t>
    </rPh>
    <phoneticPr fontId="20"/>
  </si>
  <si>
    <t>H=1.1ｍ　W=1600</t>
  </si>
  <si>
    <t>98690*0.8</t>
  </si>
  <si>
    <t>K4 490*1.1</t>
  </si>
  <si>
    <t>K4 750*1.1</t>
  </si>
  <si>
    <t>K5 420*1.1</t>
  </si>
  <si>
    <t>K24 260+4*150+150)*1.1</t>
  </si>
  <si>
    <t>K22 720+1*150+50)*1.1</t>
  </si>
  <si>
    <t>K28 8*1.1</t>
  </si>
  <si>
    <t>K26 74*1.1</t>
  </si>
  <si>
    <t>K14 580+3*50)*1.1</t>
  </si>
  <si>
    <t>K27 850*1.1</t>
  </si>
  <si>
    <t>物価+施工　4520+770）*1.1</t>
    <rPh sb="0" eb="2">
      <t>ブッカ</t>
    </rPh>
    <rPh sb="3" eb="5">
      <t>セコウ</t>
    </rPh>
    <phoneticPr fontId="20"/>
  </si>
  <si>
    <t>K49　92600*1.1</t>
  </si>
  <si>
    <t>K65 1940*1.1</t>
  </si>
  <si>
    <t>K89　11000*1.1</t>
  </si>
  <si>
    <t>施工430 4010*1.1</t>
    <rPh sb="0" eb="2">
      <t>セコウ</t>
    </rPh>
    <phoneticPr fontId="20"/>
  </si>
  <si>
    <t>K50　146000*1.1</t>
  </si>
  <si>
    <t>K108 1410*1.1</t>
  </si>
  <si>
    <t>救助訓練塔工事</t>
    <rPh sb="0" eb="5">
      <t>キュウジョクンレントウ</t>
    </rPh>
    <rPh sb="5" eb="7">
      <t>コウジ</t>
    </rPh>
    <phoneticPr fontId="20"/>
  </si>
  <si>
    <t>289110*0.8</t>
  </si>
  <si>
    <t>174250*0.8</t>
  </si>
  <si>
    <t>84330*0.8</t>
  </si>
  <si>
    <t>117160*0.8</t>
  </si>
  <si>
    <t>2階迷路室 44m2</t>
    <rPh sb="1" eb="2">
      <t>カイ</t>
    </rPh>
    <rPh sb="2" eb="5">
      <t>メイロシツ</t>
    </rPh>
    <phoneticPr fontId="20"/>
  </si>
  <si>
    <t>5910000*0.75</t>
  </si>
  <si>
    <t>240000*0.9</t>
  </si>
  <si>
    <t>205100*0.8</t>
  </si>
  <si>
    <t>14000000*0.9</t>
  </si>
  <si>
    <t>5500000*0.9</t>
  </si>
  <si>
    <t>160000*0.9</t>
  </si>
  <si>
    <t>80000*0.9</t>
  </si>
  <si>
    <t>300000*0.9</t>
  </si>
  <si>
    <t>K29　870+530）*1.1</t>
  </si>
  <si>
    <t>3670*1.2</t>
  </si>
  <si>
    <t>K32　11900*1.1</t>
  </si>
  <si>
    <t>0.2*228</t>
  </si>
  <si>
    <t>0.1*228</t>
  </si>
  <si>
    <t>K40　1960*1.1</t>
  </si>
  <si>
    <t>K46　4000*1.1</t>
  </si>
  <si>
    <t>t=25</t>
  </si>
  <si>
    <t>施工　48　180000*1.1</t>
    <rPh sb="0" eb="2">
      <t>セコウ</t>
    </rPh>
    <phoneticPr fontId="20"/>
  </si>
  <si>
    <t>0.045*228</t>
  </si>
  <si>
    <t>0.28*228</t>
  </si>
  <si>
    <t>0.0007+0.0045）*228+11.6</t>
  </si>
  <si>
    <t>躯体　D10=5.5ｔ　D13=3.9ｔ　D22=2.2</t>
    <rPh sb="0" eb="2">
      <t>クタイ</t>
    </rPh>
    <phoneticPr fontId="20"/>
  </si>
  <si>
    <t>物価16　5.5*124000+4.9*122000+2.2*125000/12.8=122300</t>
    <rPh sb="0" eb="2">
      <t>ブッカ</t>
    </rPh>
    <phoneticPr fontId="20"/>
  </si>
  <si>
    <t>K72　1460*1.1</t>
  </si>
  <si>
    <t>K42　18000*1.1</t>
  </si>
  <si>
    <t>64+36.1+77.8㎡</t>
  </si>
  <si>
    <t>圧送+基本料金　10ｍ3未満</t>
    <rPh sb="0" eb="2">
      <t>アッソウ</t>
    </rPh>
    <rPh sb="3" eb="5">
      <t>キホン</t>
    </rPh>
    <rPh sb="5" eb="7">
      <t>リョウキン</t>
    </rPh>
    <rPh sb="12" eb="14">
      <t>ミマン</t>
    </rPh>
    <phoneticPr fontId="20"/>
  </si>
  <si>
    <t>呼び強度18　S15</t>
    <rPh sb="0" eb="1">
      <t>ヨ</t>
    </rPh>
    <rPh sb="2" eb="4">
      <t>キョウド</t>
    </rPh>
    <phoneticPr fontId="20"/>
  </si>
  <si>
    <t>呼び強度24　S15</t>
    <rPh sb="0" eb="1">
      <t>ヨ</t>
    </rPh>
    <rPh sb="2" eb="4">
      <t>キョウド</t>
    </rPh>
    <phoneticPr fontId="20"/>
  </si>
  <si>
    <t>呼び強度24　S18</t>
    <rPh sb="0" eb="1">
      <t>ヨ</t>
    </rPh>
    <rPh sb="2" eb="4">
      <t>キョウド</t>
    </rPh>
    <phoneticPr fontId="20"/>
  </si>
  <si>
    <t>0.008*228</t>
  </si>
  <si>
    <t>261800*0.8</t>
  </si>
  <si>
    <t>0.074*228</t>
  </si>
  <si>
    <t>0.039*228</t>
  </si>
  <si>
    <t>K45　870*1.1</t>
  </si>
  <si>
    <t>ポンプ打ち　50ｍ3未満</t>
    <rPh sb="3" eb="4">
      <t>ウ</t>
    </rPh>
    <rPh sb="10" eb="12">
      <t>ミマン</t>
    </rPh>
    <phoneticPr fontId="20"/>
  </si>
  <si>
    <t>人力打設</t>
    <rPh sb="0" eb="2">
      <t>ジンリキ</t>
    </rPh>
    <rPh sb="2" eb="4">
      <t>ダセツ</t>
    </rPh>
    <phoneticPr fontId="20"/>
  </si>
  <si>
    <t>圧送+基本料金　10～30ｍ3未満</t>
    <rPh sb="0" eb="2">
      <t>アッソウ</t>
    </rPh>
    <rPh sb="3" eb="5">
      <t>キホン</t>
    </rPh>
    <rPh sb="5" eb="7">
      <t>リョウキン</t>
    </rPh>
    <rPh sb="15" eb="17">
      <t>ミマン</t>
    </rPh>
    <phoneticPr fontId="20"/>
  </si>
  <si>
    <t>圧送+基本料金　50～100ｍ3未満</t>
    <rPh sb="0" eb="2">
      <t>アッソウ</t>
    </rPh>
    <rPh sb="3" eb="5">
      <t>キホン</t>
    </rPh>
    <rPh sb="5" eb="7">
      <t>リョウキン</t>
    </rPh>
    <rPh sb="16" eb="18">
      <t>ミマン</t>
    </rPh>
    <phoneticPr fontId="20"/>
  </si>
  <si>
    <t>0.17*228+789</t>
  </si>
  <si>
    <t>0.0086t*228</t>
  </si>
  <si>
    <t>K46　410*1.1</t>
  </si>
  <si>
    <t>0.001t*228</t>
  </si>
  <si>
    <t>0.59m*228</t>
  </si>
  <si>
    <t>施工　27　125000*1.1</t>
    <rPh sb="0" eb="2">
      <t>セコウ</t>
    </rPh>
    <phoneticPr fontId="20"/>
  </si>
  <si>
    <t>施工　31　121000*1.1</t>
    <rPh sb="0" eb="2">
      <t>セコウ</t>
    </rPh>
    <phoneticPr fontId="20"/>
  </si>
  <si>
    <t>3000*1.5</t>
  </si>
  <si>
    <t>施工　208　77800*1.1</t>
    <rPh sb="0" eb="2">
      <t>セコウ</t>
    </rPh>
    <phoneticPr fontId="20"/>
  </si>
  <si>
    <t>K49　29300*1.1</t>
  </si>
  <si>
    <t>施工211　9420*1.1</t>
    <rPh sb="0" eb="2">
      <t>セコウ</t>
    </rPh>
    <phoneticPr fontId="20"/>
  </si>
  <si>
    <t>K51　11100*102+22100*22.4/124≒13200*1.1</t>
  </si>
  <si>
    <t>溶接込</t>
    <rPh sb="0" eb="2">
      <t>ヨウセツ</t>
    </rPh>
    <rPh sb="2" eb="3">
      <t>コ</t>
    </rPh>
    <phoneticPr fontId="20"/>
  </si>
  <si>
    <t>柱脚工事</t>
    <rPh sb="0" eb="4">
      <t>チュウキャクコウジ</t>
    </rPh>
    <phoneticPr fontId="20"/>
  </si>
  <si>
    <t>238000*0.8</t>
  </si>
  <si>
    <t>1332800*0.8</t>
  </si>
  <si>
    <t>414730+411600+300900+465500=1592730*0.8</t>
  </si>
  <si>
    <t>積算+施工　36　170500*1.1</t>
    <rPh sb="0" eb="2">
      <t>セキサン</t>
    </rPh>
    <rPh sb="3" eb="5">
      <t>セコウ</t>
    </rPh>
    <phoneticPr fontId="20"/>
  </si>
  <si>
    <t>11-1</t>
  </si>
  <si>
    <t>11-2</t>
  </si>
  <si>
    <t>K82　3060*1.1</t>
  </si>
  <si>
    <t>コンクリート塗装</t>
    <rPh sb="6" eb="8">
      <t>トソウ</t>
    </rPh>
    <phoneticPr fontId="20"/>
  </si>
  <si>
    <t>杭工事</t>
    <rPh sb="0" eb="3">
      <t>クイコウジ</t>
    </rPh>
    <phoneticPr fontId="20"/>
  </si>
  <si>
    <t>電気設備工事</t>
    <rPh sb="0" eb="4">
      <t>デンキセツビ</t>
    </rPh>
    <rPh sb="4" eb="6">
      <t>コウジ</t>
    </rPh>
    <phoneticPr fontId="20"/>
  </si>
  <si>
    <t>機械設備工事</t>
    <rPh sb="0" eb="6">
      <t>キカイセツビコウジ</t>
    </rPh>
    <phoneticPr fontId="20"/>
  </si>
  <si>
    <t>小山町　棚頭　地内</t>
    <rPh sb="0" eb="3">
      <t>オヤマチョウ</t>
    </rPh>
    <rPh sb="4" eb="6">
      <t>タナガシラ</t>
    </rPh>
    <rPh sb="7" eb="8">
      <t>チ</t>
    </rPh>
    <rPh sb="8" eb="9">
      <t>ナイ</t>
    </rPh>
    <phoneticPr fontId="20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</si>
</sst>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4">
    <numFmt numFmtId="6" formatCode="&quot;¥&quot;#,##0;[Red]&quot;¥&quot;\-#,##0"/>
    <numFmt numFmtId="41" formatCode="_ * #,##0_ ;_ * \-#,##0_ ;_ * &quot;-&quot;_ ;_ @_ "/>
    <numFmt numFmtId="176" formatCode="0.0"/>
    <numFmt numFmtId="177" formatCode="_(&quot;$&quot;* #,##0_);_(&quot;$&quot;* \(#,##0\);_(&quot;$&quot;* &quot;-&quot;_);_(@_)"/>
    <numFmt numFmtId="178" formatCode="&quot;№&quot;#,##0"/>
    <numFmt numFmtId="179" formatCode="0.000&quot; &quot;"/>
    <numFmt numFmtId="180" formatCode="&quot;(&quot;0.000&quot;)&quot;"/>
    <numFmt numFmtId="181" formatCode="&quot;(&quot;#,##0&quot;)&quot;"/>
    <numFmt numFmtId="182" formatCode="#,##0&quot;－&quot;"/>
    <numFmt numFmtId="183" formatCode="#,##0.0;[Red]\-#,##0.0"/>
    <numFmt numFmtId="184" formatCode="#,##0_ ;[Red]\-#,##0\ "/>
    <numFmt numFmtId="185" formatCode="0.0_);[Red]\(0.0\)"/>
    <numFmt numFmtId="186" formatCode="#,##0.0;\-#,##0.0"/>
    <numFmt numFmtId="187" formatCode="#,##0;&quot;▲ &quot;#,##0"/>
    <numFmt numFmtId="188" formatCode="#,##0_ "/>
    <numFmt numFmtId="189" formatCode="0.00_);[Red]\(0.00\)"/>
    <numFmt numFmtId="190" formatCode="0.000_ "/>
    <numFmt numFmtId="191" formatCode="0.000000_ "/>
    <numFmt numFmtId="192" formatCode="0.00_ "/>
    <numFmt numFmtId="193" formatCode="0.00000000"/>
    <numFmt numFmtId="194" formatCode="#,##0_);[Red]\(#,##0\)"/>
    <numFmt numFmtId="195" formatCode="#,##0.0;&quot;▲ &quot;#,##0.0"/>
    <numFmt numFmtId="196" formatCode="#,##0.00_);[Red]\(#,##0.00\)"/>
    <numFmt numFmtId="197" formatCode="#,##0.0_);[Red]\(#,##0.0\)"/>
  </numFmts>
  <fonts count="3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0"/>
      <color indexed="8"/>
      <name val="Arial"/>
      <family val="2"/>
    </font>
    <font>
      <sz val="9"/>
      <color auto="1"/>
      <name val="Times New Roman"/>
      <family val="1"/>
    </font>
    <font>
      <sz val="8"/>
      <color auto="1"/>
      <name val="Arial"/>
      <family val="2"/>
    </font>
    <font>
      <b/>
      <sz val="12"/>
      <color auto="1"/>
      <name val="Arial"/>
      <family val="2"/>
    </font>
    <font>
      <sz val="7"/>
      <color auto="1"/>
      <name val="Small Fonts"/>
      <family val="3"/>
    </font>
    <font>
      <sz val="10"/>
      <color auto="1"/>
      <name val="Arial"/>
      <family val="2"/>
    </font>
    <font>
      <sz val="8"/>
      <color indexed="16"/>
      <name val="Century Schoolbook"/>
      <family val="1"/>
    </font>
    <font>
      <b/>
      <i/>
      <sz val="10"/>
      <color auto="1"/>
      <name val="Times New Roman"/>
      <family val="1"/>
    </font>
    <font>
      <b/>
      <sz val="11"/>
      <color auto="1"/>
      <name val="Helv"/>
      <family val="2"/>
    </font>
    <font>
      <b/>
      <sz val="9"/>
      <color auto="1"/>
      <name val="Times New Roman"/>
      <family val="1"/>
    </font>
    <font>
      <sz val="18"/>
      <color auto="1"/>
      <name val="明朝"/>
      <family val="1"/>
    </font>
    <font>
      <u/>
      <sz val="12"/>
      <color auto="1"/>
      <name val="ＭＳ Ｐゴシック"/>
      <family val="3"/>
    </font>
    <font>
      <sz val="12"/>
      <color auto="1"/>
      <name val="細明朝体"/>
      <family val="1"/>
    </font>
    <font>
      <sz val="14"/>
      <color auto="1"/>
      <name val="ＭＳ 明朝"/>
      <family val="1"/>
    </font>
    <font>
      <sz val="9"/>
      <color auto="1"/>
      <name val="ＭＳ ゴシック"/>
      <family val="3"/>
    </font>
    <font>
      <sz val="11"/>
      <color auto="1"/>
      <name val="ＭＳ 明朝"/>
      <family val="1"/>
    </font>
    <font>
      <sz val="11"/>
      <color auto="1"/>
      <name val="ＭＳ ゴシック"/>
      <family val="3"/>
    </font>
    <font>
      <sz val="10"/>
      <color auto="1"/>
      <name val="HG丸ｺﾞｼｯｸM-PRO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b/>
      <sz val="14"/>
      <color auto="1"/>
      <name val="ＭＳ 明朝"/>
      <family val="1"/>
    </font>
    <font>
      <sz val="20"/>
      <color auto="1"/>
      <name val="ＭＳ 明朝"/>
      <family val="1"/>
    </font>
    <font>
      <b/>
      <sz val="16"/>
      <color auto="1"/>
      <name val="ＭＳ 明朝"/>
      <family val="1"/>
    </font>
    <font>
      <b/>
      <sz val="20"/>
      <color auto="1"/>
      <name val="ＭＳ Ｐ明朝"/>
      <family val="1"/>
    </font>
    <font>
      <sz val="22"/>
      <color auto="1"/>
      <name val="ＭＳ Ｐ明朝"/>
      <family val="1"/>
    </font>
    <font>
      <b/>
      <sz val="14"/>
      <color auto="1"/>
      <name val="ＭＳ Ｐゴシック"/>
      <family val="3"/>
    </font>
    <font>
      <sz val="14"/>
      <color auto="1"/>
      <name val="ＭＳ Ｐ明朝"/>
      <family val="1"/>
    </font>
    <font>
      <sz val="10"/>
      <color auto="1"/>
      <name val="ＭＳ 明朝"/>
      <family val="1"/>
    </font>
    <font>
      <b/>
      <sz val="12"/>
      <color auto="1"/>
      <name val="ＭＳ 明朝"/>
      <family val="1"/>
    </font>
    <font>
      <b/>
      <sz val="18"/>
      <color auto="1"/>
      <name val="ＭＳ 明朝"/>
      <family val="1"/>
    </font>
    <font>
      <sz val="11"/>
      <color indexed="8"/>
      <name val="ＭＳ 明朝"/>
      <family val="1"/>
    </font>
    <font>
      <sz val="12"/>
      <color indexed="8"/>
      <name val="ＭＳ 明朝"/>
      <family val="1"/>
    </font>
    <font>
      <sz val="10"/>
      <color auto="1"/>
      <name val="ＭＳ Ｐゴシック"/>
      <family val="3"/>
    </font>
    <font>
      <sz val="11"/>
      <color rgb="FFFF0000"/>
      <name val="ＭＳ 明朝"/>
      <family val="1"/>
    </font>
    <font>
      <sz val="11"/>
      <color rgb="FFFF000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176" fontId="1" fillId="2" borderId="1">
      <alignment horizontal="center" vertical="center"/>
    </xf>
    <xf numFmtId="176" fontId="1" fillId="2" borderId="1">
      <alignment horizontal="center" vertical="center"/>
    </xf>
    <xf numFmtId="176" fontId="1" fillId="2" borderId="1">
      <alignment horizontal="center" vertical="center"/>
    </xf>
    <xf numFmtId="0" fontId="2" fillId="0" borderId="0" applyFill="0" applyBorder="0" applyAlignment="0"/>
    <xf numFmtId="0" fontId="3" fillId="0" borderId="0">
      <alignment horizontal="left"/>
    </xf>
    <xf numFmtId="38" fontId="4" fillId="3" borderId="0" applyNumberFormat="0" applyBorder="0" applyAlignment="0" applyProtection="0"/>
    <xf numFmtId="0" fontId="5" fillId="0" borderId="2" applyNumberFormat="0" applyAlignment="0" applyProtection="0">
      <alignment horizontal="left" vertical="center"/>
    </xf>
    <xf numFmtId="0" fontId="5" fillId="0" borderId="3">
      <alignment horizontal="left" vertical="center"/>
    </xf>
    <xf numFmtId="10" fontId="4" fillId="4" borderId="4" applyNumberFormat="0" applyBorder="0" applyAlignment="0" applyProtection="0"/>
    <xf numFmtId="37" fontId="6" fillId="0" borderId="0"/>
    <xf numFmtId="37" fontId="6" fillId="0" borderId="0"/>
    <xf numFmtId="37" fontId="6" fillId="0" borderId="0"/>
    <xf numFmtId="177" fontId="1" fillId="0" borderId="0"/>
    <xf numFmtId="177" fontId="1" fillId="0" borderId="0"/>
    <xf numFmtId="177" fontId="1" fillId="0" borderId="0"/>
    <xf numFmtId="0" fontId="7" fillId="0" borderId="0"/>
    <xf numFmtId="10" fontId="7" fillId="0" borderId="0" applyFont="0" applyFill="0" applyBorder="0" applyAlignment="0" applyProtection="0"/>
    <xf numFmtId="4" fontId="3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/>
    <xf numFmtId="0" fontId="11" fillId="0" borderId="0">
      <alignment horizontal="center"/>
    </xf>
    <xf numFmtId="0" fontId="12" fillId="0" borderId="5" applyNumberFormat="0" applyFont="0" applyBorder="0" applyAlignment="0">
      <alignment horizontal="left"/>
    </xf>
    <xf numFmtId="9" fontId="1" fillId="0" borderId="0" applyFont="0" applyFill="0" applyBorder="0" applyAlignment="0" applyProtection="0"/>
    <xf numFmtId="178" fontId="13" fillId="0" borderId="0">
      <alignment vertical="center"/>
    </xf>
    <xf numFmtId="179" fontId="14" fillId="0" borderId="6" applyFill="0" applyBorder="0">
      <alignment horizontal="right" wrapText="1"/>
    </xf>
    <xf numFmtId="0" fontId="15" fillId="0" borderId="0"/>
    <xf numFmtId="38" fontId="16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>
      <alignment vertical="center"/>
    </xf>
    <xf numFmtId="0" fontId="1" fillId="0" borderId="0">
      <alignment vertical="center"/>
    </xf>
    <xf numFmtId="0" fontId="18" fillId="0" borderId="0" applyFont="0" applyBorder="0" applyAlignment="0"/>
    <xf numFmtId="6" fontId="19" fillId="0" borderId="0" applyFont="0" applyFill="0" applyBorder="0" applyAlignment="0" applyProtection="0"/>
    <xf numFmtId="0" fontId="14" fillId="0" borderId="6" applyFill="0" applyBorder="0">
      <alignment horizontal="right" wrapText="1"/>
    </xf>
    <xf numFmtId="180" fontId="14" fillId="0" borderId="7" applyFill="0" applyBorder="0">
      <alignment horizontal="right" wrapText="1"/>
    </xf>
    <xf numFmtId="181" fontId="14" fillId="0" borderId="7" applyFill="0" applyBorder="0">
      <alignment horizontal="right" wrapText="1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17" fillId="0" borderId="0" xfId="0" applyFont="1"/>
    <xf numFmtId="0" fontId="21" fillId="0" borderId="8" xfId="0" applyFont="1" applyBorder="1" applyAlignment="1">
      <alignment vertical="center"/>
    </xf>
    <xf numFmtId="0" fontId="17" fillId="0" borderId="9" xfId="0" applyFont="1" applyBorder="1"/>
    <xf numFmtId="0" fontId="17" fillId="0" borderId="10" xfId="0" applyFont="1" applyBorder="1"/>
    <xf numFmtId="0" fontId="17" fillId="0" borderId="11" xfId="0" applyFont="1" applyBorder="1"/>
    <xf numFmtId="0" fontId="21" fillId="0" borderId="0" xfId="0" applyFont="1" applyBorder="1" applyAlignment="1">
      <alignment horizontal="distributed" vertical="center"/>
    </xf>
    <xf numFmtId="0" fontId="17" fillId="0" borderId="0" xfId="0" applyFont="1" applyBorder="1"/>
    <xf numFmtId="0" fontId="0" fillId="0" borderId="12" xfId="0" applyBorder="1" applyAlignment="1">
      <alignment vertical="center"/>
    </xf>
    <xf numFmtId="0" fontId="17" fillId="0" borderId="13" xfId="0" applyFont="1" applyBorder="1"/>
    <xf numFmtId="0" fontId="22" fillId="0" borderId="0" xfId="0" applyFont="1" applyBorder="1"/>
    <xf numFmtId="0" fontId="23" fillId="0" borderId="0" xfId="0" applyFont="1" applyBorder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7" fillId="0" borderId="0" xfId="0" applyFont="1" applyBorder="1" applyAlignment="1"/>
    <xf numFmtId="0" fontId="17" fillId="0" borderId="14" xfId="0" applyFont="1" applyBorder="1"/>
    <xf numFmtId="0" fontId="0" fillId="0" borderId="0" xfId="0" applyBorder="1" applyAlignment="1">
      <alignment horizontal="distributed" vertical="center"/>
    </xf>
    <xf numFmtId="0" fontId="22" fillId="0" borderId="0" xfId="0" applyFont="1" applyBorder="1" applyAlignment="1">
      <alignment horizontal="center"/>
    </xf>
    <xf numFmtId="0" fontId="24" fillId="0" borderId="0" xfId="0" applyFont="1" applyBorder="1" applyAlignment="1"/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24" fillId="0" borderId="0" xfId="0" applyFont="1" applyBorder="1"/>
    <xf numFmtId="0" fontId="0" fillId="0" borderId="15" xfId="0" applyBorder="1" applyAlignment="1">
      <alignment vertical="center"/>
    </xf>
    <xf numFmtId="0" fontId="21" fillId="0" borderId="0" xfId="0" applyFont="1" applyBorder="1" applyAlignment="1"/>
    <xf numFmtId="0" fontId="15" fillId="0" borderId="0" xfId="0" applyFont="1" applyBorder="1" applyAlignment="1"/>
    <xf numFmtId="0" fontId="21" fillId="0" borderId="16" xfId="0" applyFont="1" applyBorder="1" applyAlignment="1">
      <alignment horizontal="distributed" vertical="center"/>
    </xf>
    <xf numFmtId="0" fontId="21" fillId="0" borderId="0" xfId="0" applyFont="1" applyBorder="1"/>
    <xf numFmtId="0" fontId="2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/>
    <xf numFmtId="0" fontId="17" fillId="0" borderId="0" xfId="0" applyFont="1" applyBorder="1" applyAlignment="1">
      <alignment horizontal="center"/>
    </xf>
    <xf numFmtId="0" fontId="21" fillId="0" borderId="15" xfId="0" applyFont="1" applyBorder="1" applyAlignment="1">
      <alignment horizontal="distributed" vertical="center"/>
    </xf>
    <xf numFmtId="182" fontId="23" fillId="0" borderId="0" xfId="0" applyNumberFormat="1" applyFont="1" applyBorder="1" applyAlignment="1">
      <alignment horizontal="center"/>
    </xf>
    <xf numFmtId="182" fontId="25" fillId="0" borderId="0" xfId="0" applyNumberFormat="1" applyFont="1" applyBorder="1" applyAlignment="1">
      <alignment horizontal="center" shrinkToFit="1"/>
    </xf>
    <xf numFmtId="0" fontId="21" fillId="0" borderId="0" xfId="0" applyFont="1" applyBorder="1" applyAlignment="1">
      <alignment vertical="center"/>
    </xf>
    <xf numFmtId="182" fontId="26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1" fillId="0" borderId="16" xfId="0" applyFont="1" applyBorder="1" applyAlignment="1">
      <alignment horizontal="center" vertical="center"/>
    </xf>
    <xf numFmtId="0" fontId="21" fillId="0" borderId="0" xfId="0" applyFont="1" applyBorder="1" applyAlignment="1">
      <alignment horizontal="right"/>
    </xf>
    <xf numFmtId="0" fontId="22" fillId="0" borderId="0" xfId="0" applyFont="1" applyBorder="1" applyAlignment="1"/>
    <xf numFmtId="0" fontId="27" fillId="0" borderId="0" xfId="0" applyFont="1" applyAlignment="1"/>
    <xf numFmtId="0" fontId="21" fillId="0" borderId="12" xfId="0" applyFont="1" applyBorder="1" applyAlignment="1">
      <alignment horizontal="center" vertical="center"/>
    </xf>
    <xf numFmtId="182" fontId="17" fillId="0" borderId="0" xfId="0" applyNumberFormat="1" applyFont="1" applyBorder="1" applyAlignment="1">
      <alignment horizontal="center"/>
    </xf>
    <xf numFmtId="182" fontId="28" fillId="0" borderId="0" xfId="0" applyNumberFormat="1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9" fillId="0" borderId="0" xfId="0" applyFont="1" applyAlignment="1"/>
    <xf numFmtId="0" fontId="30" fillId="0" borderId="0" xfId="0" applyFont="1" applyBorder="1"/>
    <xf numFmtId="0" fontId="21" fillId="0" borderId="15" xfId="0" applyFont="1" applyBorder="1" applyAlignment="1">
      <alignment horizontal="center" vertical="center"/>
    </xf>
    <xf numFmtId="0" fontId="31" fillId="0" borderId="0" xfId="0" applyFont="1" applyBorder="1"/>
    <xf numFmtId="0" fontId="0" fillId="0" borderId="0" xfId="0" applyAlignment="1"/>
    <xf numFmtId="0" fontId="17" fillId="0" borderId="0" xfId="0" applyFont="1" applyBorder="1" applyAlignment="1">
      <alignment horizontal="right"/>
    </xf>
    <xf numFmtId="0" fontId="21" fillId="0" borderId="17" xfId="0" applyFont="1" applyBorder="1" applyAlignment="1">
      <alignment horizontal="center" vertical="center"/>
    </xf>
    <xf numFmtId="0" fontId="17" fillId="0" borderId="18" xfId="0" applyFont="1" applyBorder="1"/>
    <xf numFmtId="0" fontId="17" fillId="0" borderId="19" xfId="0" applyFont="1" applyBorder="1"/>
    <xf numFmtId="182" fontId="28" fillId="0" borderId="19" xfId="0" applyNumberFormat="1" applyFont="1" applyBorder="1" applyAlignment="1">
      <alignment horizontal="left"/>
    </xf>
    <xf numFmtId="0" fontId="17" fillId="0" borderId="20" xfId="0" applyFont="1" applyBorder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shrinkToFit="1"/>
    </xf>
    <xf numFmtId="183" fontId="17" fillId="0" borderId="0" xfId="0" applyNumberFormat="1" applyFont="1" applyFill="1"/>
    <xf numFmtId="38" fontId="32" fillId="0" borderId="0" xfId="40" applyNumberFormat="1" applyFont="1" applyFill="1"/>
    <xf numFmtId="184" fontId="17" fillId="0" borderId="0" xfId="40" applyNumberFormat="1" applyFont="1" applyFill="1"/>
    <xf numFmtId="0" fontId="32" fillId="0" borderId="0" xfId="0" applyFont="1" applyFill="1"/>
    <xf numFmtId="0" fontId="21" fillId="0" borderId="4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33" fillId="0" borderId="21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horizontal="left" vertical="center"/>
    </xf>
    <xf numFmtId="0" fontId="21" fillId="0" borderId="23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horizontal="center" vertical="center" shrinkToFit="1"/>
    </xf>
    <xf numFmtId="0" fontId="21" fillId="0" borderId="21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21" xfId="0" applyFont="1" applyFill="1" applyBorder="1" applyAlignment="1">
      <alignment horizontal="center" shrinkToFit="1"/>
    </xf>
    <xf numFmtId="0" fontId="21" fillId="0" borderId="22" xfId="0" applyFont="1" applyFill="1" applyBorder="1" applyAlignment="1">
      <alignment horizontal="distributed" justifyLastLine="1" shrinkToFit="1"/>
    </xf>
    <xf numFmtId="0" fontId="21" fillId="0" borderId="23" xfId="0" applyFont="1" applyFill="1" applyBorder="1" applyAlignment="1">
      <alignment horizontal="center" shrinkToFit="1"/>
    </xf>
    <xf numFmtId="0" fontId="21" fillId="0" borderId="21" xfId="0" applyFont="1" applyFill="1" applyBorder="1" applyAlignment="1">
      <alignment horizontal="distributed" justifyLastLine="1" shrinkToFit="1"/>
    </xf>
    <xf numFmtId="0" fontId="21" fillId="0" borderId="22" xfId="0" applyFont="1" applyFill="1" applyBorder="1" applyAlignment="1">
      <alignment shrinkToFit="1"/>
    </xf>
    <xf numFmtId="0" fontId="21" fillId="0" borderId="21" xfId="0" applyFont="1" applyFill="1" applyBorder="1" applyAlignment="1">
      <alignment shrinkToFit="1"/>
    </xf>
    <xf numFmtId="0" fontId="33" fillId="0" borderId="21" xfId="0" applyFont="1" applyFill="1" applyBorder="1" applyAlignment="1">
      <alignment shrinkToFit="1"/>
    </xf>
    <xf numFmtId="0" fontId="33" fillId="0" borderId="22" xfId="0" applyFont="1" applyFill="1" applyBorder="1" applyAlignment="1">
      <alignment shrinkToFit="1"/>
    </xf>
    <xf numFmtId="0" fontId="21" fillId="0" borderId="21" xfId="0" applyFont="1" applyFill="1" applyBorder="1" applyAlignment="1">
      <alignment horizontal="distributed" shrinkToFit="1"/>
    </xf>
    <xf numFmtId="0" fontId="21" fillId="0" borderId="22" xfId="0" applyFont="1" applyFill="1" applyBorder="1" applyAlignment="1">
      <alignment horizontal="distributed" shrinkToFit="1"/>
    </xf>
    <xf numFmtId="0" fontId="21" fillId="0" borderId="23" xfId="0" applyFont="1" applyFill="1" applyBorder="1" applyAlignment="1">
      <alignment shrinkToFit="1"/>
    </xf>
    <xf numFmtId="0" fontId="33" fillId="0" borderId="24" xfId="0" applyFont="1" applyBorder="1" applyAlignment="1">
      <alignment horizontal="center" shrinkToFit="1"/>
    </xf>
    <xf numFmtId="0" fontId="33" fillId="0" borderId="5" xfId="0" applyFont="1" applyBorder="1" applyAlignment="1">
      <alignment horizontal="center" shrinkToFit="1"/>
    </xf>
    <xf numFmtId="0" fontId="33" fillId="0" borderId="25" xfId="0" applyFont="1" applyBorder="1" applyAlignment="1">
      <alignment horizontal="center" shrinkToFit="1"/>
    </xf>
    <xf numFmtId="0" fontId="21" fillId="0" borderId="5" xfId="0" applyFont="1" applyFill="1" applyBorder="1" applyAlignment="1">
      <alignment horizontal="center" shrinkToFit="1"/>
    </xf>
    <xf numFmtId="0" fontId="21" fillId="0" borderId="5" xfId="0" applyFont="1" applyFill="1" applyBorder="1" applyAlignment="1">
      <alignment shrinkToFit="1"/>
    </xf>
    <xf numFmtId="0" fontId="33" fillId="0" borderId="25" xfId="0" applyFont="1" applyFill="1" applyBorder="1" applyAlignment="1">
      <alignment shrinkToFit="1"/>
    </xf>
    <xf numFmtId="0" fontId="21" fillId="0" borderId="22" xfId="0" applyFont="1" applyFill="1" applyBorder="1" applyAlignment="1">
      <alignment horizontal="center" shrinkToFit="1"/>
    </xf>
    <xf numFmtId="0" fontId="21" fillId="0" borderId="21" xfId="0" applyFont="1" applyBorder="1" applyAlignment="1">
      <alignment horizontal="left"/>
    </xf>
    <xf numFmtId="0" fontId="21" fillId="0" borderId="22" xfId="0" applyFont="1" applyBorder="1" applyAlignment="1"/>
    <xf numFmtId="0" fontId="21" fillId="0" borderId="21" xfId="0" applyFont="1" applyBorder="1" applyAlignment="1"/>
    <xf numFmtId="0" fontId="21" fillId="0" borderId="21" xfId="0" applyFont="1" applyFill="1" applyBorder="1"/>
    <xf numFmtId="0" fontId="21" fillId="0" borderId="22" xfId="0" applyFont="1" applyFill="1" applyBorder="1"/>
    <xf numFmtId="0" fontId="21" fillId="0" borderId="23" xfId="0" applyFont="1" applyFill="1" applyBorder="1"/>
    <xf numFmtId="0" fontId="33" fillId="0" borderId="23" xfId="0" applyFont="1" applyFill="1" applyBorder="1" applyAlignment="1">
      <alignment shrinkToFit="1"/>
    </xf>
    <xf numFmtId="0" fontId="29" fillId="0" borderId="21" xfId="0" applyFont="1" applyBorder="1" applyAlignment="1">
      <alignment horizontal="left" shrinkToFit="1"/>
    </xf>
    <xf numFmtId="0" fontId="29" fillId="0" borderId="22" xfId="0" applyFont="1" applyBorder="1" applyAlignment="1">
      <alignment horizontal="left" shrinkToFit="1"/>
    </xf>
    <xf numFmtId="0" fontId="21" fillId="0" borderId="21" xfId="0" applyFont="1" applyBorder="1" applyAlignment="1">
      <alignment horizontal="left" shrinkToFit="1"/>
    </xf>
    <xf numFmtId="0" fontId="21" fillId="0" borderId="22" xfId="0" applyFont="1" applyBorder="1" applyAlignment="1">
      <alignment horizontal="left" shrinkToFit="1"/>
    </xf>
    <xf numFmtId="0" fontId="29" fillId="0" borderId="21" xfId="0" applyFont="1" applyBorder="1" applyAlignment="1">
      <alignment horizontal="left" wrapText="1" shrinkToFit="1"/>
    </xf>
    <xf numFmtId="0" fontId="34" fillId="0" borderId="22" xfId="0" applyFont="1" applyBorder="1" applyAlignment="1">
      <alignment horizontal="left" wrapText="1" shrinkToFit="1"/>
    </xf>
    <xf numFmtId="183" fontId="21" fillId="0" borderId="4" xfId="0" applyNumberFormat="1" applyFont="1" applyFill="1" applyBorder="1" applyAlignment="1">
      <alignment horizontal="center" vertical="center"/>
    </xf>
    <xf numFmtId="183" fontId="21" fillId="0" borderId="21" xfId="40" applyNumberFormat="1" applyFont="1" applyFill="1" applyBorder="1"/>
    <xf numFmtId="183" fontId="21" fillId="0" borderId="22" xfId="0" applyNumberFormat="1" applyFont="1" applyFill="1" applyBorder="1" applyAlignment="1"/>
    <xf numFmtId="183" fontId="21" fillId="0" borderId="22" xfId="0" applyNumberFormat="1" applyFont="1" applyFill="1" applyBorder="1"/>
    <xf numFmtId="185" fontId="33" fillId="0" borderId="21" xfId="40" applyNumberFormat="1" applyFont="1" applyFill="1" applyBorder="1"/>
    <xf numFmtId="185" fontId="33" fillId="0" borderId="22" xfId="0" applyNumberFormat="1" applyFont="1" applyFill="1" applyBorder="1"/>
    <xf numFmtId="185" fontId="33" fillId="0" borderId="23" xfId="40" applyNumberFormat="1" applyFont="1" applyFill="1" applyBorder="1"/>
    <xf numFmtId="183" fontId="21" fillId="0" borderId="23" xfId="0" applyNumberFormat="1" applyFont="1" applyFill="1" applyBorder="1"/>
    <xf numFmtId="186" fontId="21" fillId="0" borderId="21" xfId="0" applyNumberFormat="1" applyFont="1" applyBorder="1" applyAlignment="1" applyProtection="1">
      <alignment horizontal="right"/>
    </xf>
    <xf numFmtId="186" fontId="21" fillId="0" borderId="22" xfId="0" applyNumberFormat="1" applyFont="1" applyBorder="1" applyAlignment="1" applyProtection="1">
      <alignment horizontal="right"/>
    </xf>
    <xf numFmtId="0" fontId="21" fillId="0" borderId="25" xfId="0" applyFont="1" applyFill="1" applyBorder="1" applyAlignment="1">
      <alignment horizontal="center"/>
    </xf>
    <xf numFmtId="0" fontId="21" fillId="0" borderId="24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0" borderId="22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1" fillId="0" borderId="23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shrinkToFit="1"/>
    </xf>
    <xf numFmtId="38" fontId="33" fillId="0" borderId="4" xfId="40" applyNumberFormat="1" applyFont="1" applyFill="1" applyBorder="1" applyAlignment="1">
      <alignment horizontal="center" vertical="center"/>
    </xf>
    <xf numFmtId="38" fontId="33" fillId="0" borderId="21" xfId="40" applyFont="1" applyFill="1" applyBorder="1"/>
    <xf numFmtId="41" fontId="33" fillId="0" borderId="22" xfId="40" applyNumberFormat="1" applyFont="1" applyFill="1" applyBorder="1"/>
    <xf numFmtId="38" fontId="33" fillId="0" borderId="22" xfId="40" applyFont="1" applyFill="1" applyBorder="1"/>
    <xf numFmtId="38" fontId="33" fillId="0" borderId="23" xfId="40" applyFont="1" applyFill="1" applyBorder="1"/>
    <xf numFmtId="38" fontId="33" fillId="0" borderId="23" xfId="40" applyFont="1" applyFill="1" applyBorder="1" applyAlignment="1">
      <alignment shrinkToFit="1"/>
    </xf>
    <xf numFmtId="38" fontId="21" fillId="0" borderId="23" xfId="40" applyFont="1" applyFill="1" applyBorder="1" applyAlignment="1">
      <alignment shrinkToFit="1"/>
    </xf>
    <xf numFmtId="38" fontId="21" fillId="0" borderId="22" xfId="40" applyFont="1" applyFill="1" applyBorder="1"/>
    <xf numFmtId="38" fontId="32" fillId="0" borderId="21" xfId="40" applyFont="1" applyFill="1" applyBorder="1"/>
    <xf numFmtId="38" fontId="21" fillId="0" borderId="23" xfId="40" applyFont="1" applyFill="1" applyBorder="1"/>
    <xf numFmtId="38" fontId="33" fillId="0" borderId="0" xfId="40" applyFont="1" applyFill="1" applyBorder="1"/>
    <xf numFmtId="187" fontId="21" fillId="0" borderId="21" xfId="40" applyNumberFormat="1" applyFont="1" applyFill="1" applyBorder="1"/>
    <xf numFmtId="187" fontId="21" fillId="0" borderId="22" xfId="40" applyNumberFormat="1" applyFont="1" applyFill="1" applyBorder="1"/>
    <xf numFmtId="187" fontId="21" fillId="0" borderId="23" xfId="40" applyNumberFormat="1" applyFont="1" applyFill="1" applyBorder="1"/>
    <xf numFmtId="37" fontId="21" fillId="0" borderId="21" xfId="0" applyNumberFormat="1" applyFont="1" applyBorder="1" applyAlignment="1" applyProtection="1">
      <alignment horizontal="right"/>
    </xf>
    <xf numFmtId="37" fontId="21" fillId="0" borderId="22" xfId="0" applyNumberFormat="1" applyFont="1" applyBorder="1" applyAlignment="1" applyProtection="1">
      <alignment horizontal="right"/>
    </xf>
    <xf numFmtId="184" fontId="21" fillId="0" borderId="4" xfId="40" applyNumberFormat="1" applyFont="1" applyFill="1" applyBorder="1" applyAlignment="1">
      <alignment horizontal="center" vertical="center"/>
    </xf>
    <xf numFmtId="38" fontId="21" fillId="0" borderId="21" xfId="40" applyFont="1" applyFill="1" applyBorder="1"/>
    <xf numFmtId="38" fontId="21" fillId="0" borderId="21" xfId="40" applyFont="1" applyFill="1" applyBorder="1" applyAlignment="1">
      <alignment shrinkToFit="1"/>
    </xf>
    <xf numFmtId="38" fontId="21" fillId="0" borderId="21" xfId="40" applyFont="1" applyFill="1" applyBorder="1" applyAlignment="1">
      <alignment horizontal="right"/>
    </xf>
    <xf numFmtId="38" fontId="21" fillId="0" borderId="22" xfId="40" applyFont="1" applyFill="1" applyBorder="1" applyAlignment="1">
      <alignment horizontal="right"/>
    </xf>
    <xf numFmtId="38" fontId="21" fillId="0" borderId="0" xfId="40" applyNumberFormat="1" applyFont="1" applyFill="1"/>
    <xf numFmtId="38" fontId="21" fillId="0" borderId="23" xfId="40" applyFont="1" applyFill="1" applyBorder="1" applyAlignment="1">
      <alignment horizontal="right"/>
    </xf>
    <xf numFmtId="38" fontId="21" fillId="0" borderId="21" xfId="40" applyFont="1" applyFill="1" applyBorder="1" applyAlignment="1"/>
    <xf numFmtId="38" fontId="21" fillId="0" borderId="22" xfId="40" applyFont="1" applyFill="1" applyBorder="1" applyAlignment="1"/>
    <xf numFmtId="0" fontId="33" fillId="0" borderId="4" xfId="0" applyFont="1" applyFill="1" applyBorder="1" applyAlignment="1">
      <alignment horizontal="center" vertical="center"/>
    </xf>
    <xf numFmtId="184" fontId="33" fillId="0" borderId="21" xfId="0" applyNumberFormat="1" applyFont="1" applyFill="1" applyBorder="1"/>
    <xf numFmtId="0" fontId="33" fillId="0" borderId="22" xfId="0" applyFont="1" applyFill="1" applyBorder="1"/>
    <xf numFmtId="10" fontId="33" fillId="0" borderId="21" xfId="41" applyNumberFormat="1" applyFont="1" applyFill="1" applyBorder="1"/>
    <xf numFmtId="10" fontId="33" fillId="0" borderId="22" xfId="0" applyNumberFormat="1" applyFont="1" applyFill="1" applyBorder="1" applyAlignment="1">
      <alignment horizontal="center"/>
    </xf>
    <xf numFmtId="10" fontId="33" fillId="0" borderId="23" xfId="41" applyNumberFormat="1" applyFont="1" applyFill="1" applyBorder="1"/>
    <xf numFmtId="0" fontId="33" fillId="0" borderId="21" xfId="0" applyFont="1" applyFill="1" applyBorder="1"/>
    <xf numFmtId="9" fontId="33" fillId="0" borderId="22" xfId="0" applyNumberFormat="1" applyFont="1" applyFill="1" applyBorder="1"/>
    <xf numFmtId="0" fontId="33" fillId="0" borderId="23" xfId="0" applyFont="1" applyFill="1" applyBorder="1"/>
    <xf numFmtId="10" fontId="33" fillId="0" borderId="21" xfId="41" applyNumberFormat="1" applyFont="1" applyFill="1" applyBorder="1" applyAlignment="1">
      <alignment shrinkToFit="1"/>
    </xf>
    <xf numFmtId="0" fontId="21" fillId="0" borderId="22" xfId="0" applyFont="1" applyBorder="1" applyAlignment="1">
      <alignment horizontal="left"/>
    </xf>
    <xf numFmtId="38" fontId="17" fillId="0" borderId="0" xfId="0" applyNumberFormat="1" applyFont="1" applyFill="1"/>
    <xf numFmtId="9" fontId="17" fillId="0" borderId="0" xfId="0" applyNumberFormat="1" applyFont="1" applyFill="1" applyAlignment="1">
      <alignment horizontal="left"/>
    </xf>
    <xf numFmtId="10" fontId="17" fillId="0" borderId="0" xfId="0" applyNumberFormat="1" applyFont="1" applyFill="1" applyAlignment="1">
      <alignment horizontal="right"/>
    </xf>
    <xf numFmtId="49" fontId="17" fillId="0" borderId="0" xfId="0" applyNumberFormat="1" applyFont="1" applyFill="1" applyAlignment="1">
      <alignment horizontal="right"/>
    </xf>
    <xf numFmtId="10" fontId="17" fillId="0" borderId="0" xfId="0" applyNumberFormat="1" applyFont="1" applyFill="1"/>
    <xf numFmtId="0" fontId="29" fillId="0" borderId="0" xfId="0" applyFont="1" applyBorder="1" applyAlignment="1">
      <alignment horizontal="left" vertical="center"/>
    </xf>
    <xf numFmtId="188" fontId="17" fillId="0" borderId="0" xfId="0" applyNumberFormat="1" applyFont="1" applyFill="1" applyBorder="1"/>
    <xf numFmtId="38" fontId="17" fillId="0" borderId="0" xfId="40" applyFont="1" applyFill="1" applyBorder="1"/>
    <xf numFmtId="38" fontId="17" fillId="0" borderId="4" xfId="40" applyFont="1" applyFill="1" applyBorder="1" applyAlignment="1">
      <alignment horizontal="center" vertical="center"/>
    </xf>
    <xf numFmtId="38" fontId="17" fillId="0" borderId="4" xfId="40" applyFont="1" applyFill="1" applyBorder="1"/>
    <xf numFmtId="184" fontId="17" fillId="0" borderId="0" xfId="40" applyNumberFormat="1" applyFont="1" applyFill="1" applyBorder="1"/>
    <xf numFmtId="188" fontId="17" fillId="0" borderId="0" xfId="0" applyNumberFormat="1" applyFont="1" applyFill="1"/>
    <xf numFmtId="0" fontId="35" fillId="0" borderId="0" xfId="0" applyFont="1" applyFill="1" applyBorder="1"/>
    <xf numFmtId="38" fontId="17" fillId="0" borderId="5" xfId="40" applyFont="1" applyFill="1" applyBorder="1"/>
    <xf numFmtId="0" fontId="17" fillId="0" borderId="5" xfId="0" applyFont="1" applyFill="1" applyBorder="1"/>
    <xf numFmtId="38" fontId="21" fillId="0" borderId="5" xfId="40" applyFont="1" applyFill="1" applyBorder="1" applyAlignment="1">
      <alignment horizontal="right"/>
    </xf>
    <xf numFmtId="184" fontId="35" fillId="0" borderId="0" xfId="40" applyNumberFormat="1" applyFont="1" applyFill="1" applyBorder="1"/>
    <xf numFmtId="0" fontId="35" fillId="0" borderId="0" xfId="0" applyFont="1" applyFill="1"/>
    <xf numFmtId="189" fontId="17" fillId="0" borderId="0" xfId="40" applyNumberFormat="1" applyFont="1" applyFill="1"/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quotePrefix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36" fillId="0" borderId="27" xfId="0" applyFont="1" applyBorder="1" applyAlignment="1">
      <alignment vertical="center"/>
    </xf>
    <xf numFmtId="40" fontId="17" fillId="0" borderId="4" xfId="40" applyNumberFormat="1" applyFont="1" applyFill="1" applyBorder="1"/>
    <xf numFmtId="0" fontId="0" fillId="0" borderId="23" xfId="0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190" fontId="0" fillId="0" borderId="27" xfId="0" applyNumberFormat="1" applyBorder="1" applyAlignment="1">
      <alignment vertical="center"/>
    </xf>
    <xf numFmtId="191" fontId="36" fillId="0" borderId="27" xfId="0" applyNumberFormat="1" applyFont="1" applyBorder="1" applyAlignment="1">
      <alignment vertical="center"/>
    </xf>
    <xf numFmtId="191" fontId="0" fillId="0" borderId="27" xfId="0" applyNumberFormat="1" applyFont="1" applyBorder="1" applyAlignment="1">
      <alignment vertical="center"/>
    </xf>
    <xf numFmtId="192" fontId="17" fillId="0" borderId="4" xfId="0" applyNumberFormat="1" applyFont="1" applyFill="1" applyBorder="1"/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193" fontId="0" fillId="0" borderId="27" xfId="0" applyNumberFormat="1" applyBorder="1" applyAlignment="1">
      <alignment vertical="center"/>
    </xf>
    <xf numFmtId="2" fontId="0" fillId="0" borderId="4" xfId="0" applyNumberFormat="1" applyBorder="1" applyAlignment="1">
      <alignment vertical="center"/>
    </xf>
    <xf numFmtId="0" fontId="32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 shrinkToFit="1"/>
    </xf>
    <xf numFmtId="0" fontId="32" fillId="0" borderId="0" xfId="0" applyFont="1" applyFill="1" applyAlignment="1">
      <alignment shrinkToFit="1"/>
    </xf>
    <xf numFmtId="183" fontId="32" fillId="0" borderId="0" xfId="0" applyNumberFormat="1" applyFont="1" applyFill="1"/>
    <xf numFmtId="187" fontId="17" fillId="0" borderId="0" xfId="40" applyNumberFormat="1" applyFont="1" applyFill="1"/>
    <xf numFmtId="0" fontId="17" fillId="0" borderId="0" xfId="0" applyFont="1" applyFill="1" applyAlignment="1">
      <alignment shrinkToFit="1"/>
    </xf>
    <xf numFmtId="0" fontId="33" fillId="0" borderId="21" xfId="0" applyFont="1" applyFill="1" applyBorder="1" applyAlignment="1">
      <alignment horizontal="center" vertical="center" shrinkToFit="1"/>
    </xf>
    <xf numFmtId="0" fontId="33" fillId="0" borderId="22" xfId="0" applyFont="1" applyFill="1" applyBorder="1" applyAlignment="1">
      <alignment horizontal="center" vertical="center" shrinkToFit="1"/>
    </xf>
    <xf numFmtId="0" fontId="33" fillId="0" borderId="24" xfId="0" applyFont="1" applyFill="1" applyBorder="1" applyAlignment="1">
      <alignment shrinkToFit="1"/>
    </xf>
    <xf numFmtId="183" fontId="33" fillId="0" borderId="21" xfId="0" applyNumberFormat="1" applyFont="1" applyFill="1" applyBorder="1" applyAlignment="1">
      <alignment horizontal="center" vertical="center"/>
    </xf>
    <xf numFmtId="183" fontId="33" fillId="0" borderId="22" xfId="0" applyNumberFormat="1" applyFont="1" applyFill="1" applyBorder="1" applyAlignment="1">
      <alignment horizontal="center" vertical="center"/>
    </xf>
    <xf numFmtId="183" fontId="33" fillId="0" borderId="21" xfId="40" applyNumberFormat="1" applyFont="1" applyFill="1" applyBorder="1"/>
    <xf numFmtId="183" fontId="33" fillId="0" borderId="22" xfId="0" applyNumberFormat="1" applyFont="1" applyFill="1" applyBorder="1"/>
    <xf numFmtId="0" fontId="33" fillId="0" borderId="21" xfId="0" applyFont="1" applyFill="1" applyBorder="1" applyAlignment="1">
      <alignment horizontal="center"/>
    </xf>
    <xf numFmtId="187" fontId="21" fillId="0" borderId="21" xfId="40" applyNumberFormat="1" applyFont="1" applyFill="1" applyBorder="1" applyAlignment="1">
      <alignment horizontal="center" vertical="center"/>
    </xf>
    <xf numFmtId="187" fontId="21" fillId="0" borderId="22" xfId="40" applyNumberFormat="1" applyFont="1" applyFill="1" applyBorder="1" applyAlignment="1">
      <alignment horizontal="center" vertical="center"/>
    </xf>
    <xf numFmtId="187" fontId="21" fillId="0" borderId="22" xfId="40" applyNumberFormat="1" applyFont="1" applyFill="1" applyBorder="1" applyAlignment="1">
      <alignment horizontal="right"/>
    </xf>
    <xf numFmtId="187" fontId="21" fillId="0" borderId="22" xfId="40" applyNumberFormat="1" applyFont="1" applyFill="1" applyBorder="1" applyAlignment="1">
      <alignment vertical="center"/>
    </xf>
    <xf numFmtId="0" fontId="21" fillId="0" borderId="21" xfId="0" applyFont="1" applyFill="1" applyBorder="1" applyAlignment="1">
      <alignment horizontal="center" vertical="center" shrinkToFit="1"/>
    </xf>
    <xf numFmtId="0" fontId="21" fillId="0" borderId="5" xfId="0" applyFont="1" applyFill="1" applyBorder="1"/>
    <xf numFmtId="187" fontId="21" fillId="0" borderId="0" xfId="0" applyNumberFormat="1" applyFont="1" applyFill="1" applyBorder="1" applyAlignment="1">
      <alignment shrinkToFit="1"/>
    </xf>
    <xf numFmtId="187" fontId="21" fillId="0" borderId="0" xfId="0" applyNumberFormat="1" applyFont="1" applyFill="1" applyBorder="1"/>
    <xf numFmtId="38" fontId="21" fillId="0" borderId="0" xfId="0" applyNumberFormat="1" applyFont="1" applyFill="1" applyBorder="1"/>
    <xf numFmtId="187" fontId="17" fillId="0" borderId="0" xfId="0" applyNumberFormat="1" applyFont="1" applyFill="1" applyBorder="1"/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194" fontId="32" fillId="0" borderId="0" xfId="0" applyNumberFormat="1" applyFont="1" applyFill="1" applyBorder="1"/>
    <xf numFmtId="0" fontId="33" fillId="0" borderId="5" xfId="0" applyFont="1" applyFill="1" applyBorder="1" applyAlignment="1">
      <alignment shrinkToFit="1"/>
    </xf>
    <xf numFmtId="183" fontId="33" fillId="0" borderId="23" xfId="0" applyNumberFormat="1" applyFont="1" applyFill="1" applyBorder="1"/>
    <xf numFmtId="0" fontId="33" fillId="0" borderId="23" xfId="0" applyFont="1" applyFill="1" applyBorder="1" applyAlignment="1">
      <alignment horizontal="center"/>
    </xf>
    <xf numFmtId="187" fontId="21" fillId="0" borderId="23" xfId="40" applyNumberFormat="1" applyFont="1" applyFill="1" applyBorder="1" applyAlignment="1">
      <alignment vertical="center"/>
    </xf>
    <xf numFmtId="0" fontId="33" fillId="0" borderId="22" xfId="0" applyFont="1" applyFill="1" applyBorder="1" applyAlignment="1">
      <alignment vertical="center"/>
    </xf>
    <xf numFmtId="38" fontId="21" fillId="0" borderId="5" xfId="0" applyNumberFormat="1" applyFont="1" applyFill="1" applyBorder="1"/>
    <xf numFmtId="0" fontId="21" fillId="0" borderId="0" xfId="0" applyFont="1" applyFill="1"/>
    <xf numFmtId="40" fontId="33" fillId="0" borderId="22" xfId="0" applyNumberFormat="1" applyFont="1" applyFill="1" applyBorder="1"/>
    <xf numFmtId="189" fontId="33" fillId="0" borderId="21" xfId="40" applyNumberFormat="1" applyFont="1" applyFill="1" applyBorder="1"/>
    <xf numFmtId="189" fontId="33" fillId="0" borderId="22" xfId="0" applyNumberFormat="1" applyFont="1" applyFill="1" applyBorder="1"/>
    <xf numFmtId="195" fontId="21" fillId="0" borderId="22" xfId="40" applyNumberFormat="1" applyFont="1" applyFill="1" applyBorder="1"/>
    <xf numFmtId="195" fontId="21" fillId="0" borderId="21" xfId="40" applyNumberFormat="1" applyFont="1" applyFill="1" applyBorder="1"/>
    <xf numFmtId="0" fontId="33" fillId="0" borderId="0" xfId="0" applyFont="1" applyFill="1" applyBorder="1" applyAlignment="1">
      <alignment shrinkToFit="1"/>
    </xf>
    <xf numFmtId="49" fontId="33" fillId="0" borderId="22" xfId="0" applyNumberFormat="1" applyFont="1" applyFill="1" applyBorder="1" applyAlignment="1">
      <alignment horizontal="center" vertical="center" shrinkToFit="1"/>
    </xf>
    <xf numFmtId="49" fontId="33" fillId="0" borderId="21" xfId="0" applyNumberFormat="1" applyFont="1" applyFill="1" applyBorder="1" applyAlignment="1">
      <alignment horizontal="center" vertical="center" shrinkToFit="1"/>
    </xf>
    <xf numFmtId="49" fontId="33" fillId="0" borderId="22" xfId="0" applyNumberFormat="1" applyFont="1" applyFill="1" applyBorder="1" applyAlignment="1">
      <alignment horizontal="center" vertical="center"/>
    </xf>
    <xf numFmtId="196" fontId="33" fillId="0" borderId="21" xfId="40" applyNumberFormat="1" applyFont="1" applyFill="1" applyBorder="1"/>
    <xf numFmtId="197" fontId="33" fillId="0" borderId="22" xfId="0" applyNumberFormat="1" applyFont="1" applyFill="1" applyBorder="1"/>
  </cellXfs>
  <cellStyles count="42">
    <cellStyle name="Actual Date" xfId="1"/>
    <cellStyle name="Actual Date 2" xfId="2"/>
    <cellStyle name="Actual Date_原里中見積 (1)" xfId="3"/>
    <cellStyle name="Calc Currency (0)" xfId="4"/>
    <cellStyle name="entry" xfId="5"/>
    <cellStyle name="Grey" xfId="6"/>
    <cellStyle name="Header1" xfId="7"/>
    <cellStyle name="Header2" xfId="8"/>
    <cellStyle name="Input [yellow]" xfId="9"/>
    <cellStyle name="no dec" xfId="10"/>
    <cellStyle name="no dec 2" xfId="11"/>
    <cellStyle name="no dec_見積書式" xfId="12"/>
    <cellStyle name="Normal - Style1" xfId="13"/>
    <cellStyle name="Normal - Style1 2" xfId="14"/>
    <cellStyle name="Normal - Style1_原里中見積 (1)" xfId="15"/>
    <cellStyle name="Normal_#18-Internet" xfId="16"/>
    <cellStyle name="Percent [2]" xfId="17"/>
    <cellStyle name="price" xfId="18"/>
    <cellStyle name="revised" xfId="19"/>
    <cellStyle name="section" xfId="20"/>
    <cellStyle name="subhead" xfId="21"/>
    <cellStyle name="title" xfId="22"/>
    <cellStyle name="あ" xfId="23"/>
    <cellStyle name="パーセント 2" xfId="24"/>
    <cellStyle name="ページ番号" xfId="25"/>
    <cellStyle name="数量" xfId="26"/>
    <cellStyle name="未定義" xfId="27"/>
    <cellStyle name="桁区切り 2" xfId="28"/>
    <cellStyle name="桁区切り 3" xfId="29"/>
    <cellStyle name="桁区切り 4" xfId="30"/>
    <cellStyle name="標準" xfId="0" builtinId="0"/>
    <cellStyle name="標準 2" xfId="31"/>
    <cellStyle name="標準 3" xfId="32"/>
    <cellStyle name="標準 4" xfId="33"/>
    <cellStyle name="標準 5" xfId="34"/>
    <cellStyle name="見積" xfId="35"/>
    <cellStyle name="通貨 2" xfId="36"/>
    <cellStyle name="金額" xfId="37"/>
    <cellStyle name="（数量）" xfId="38"/>
    <cellStyle name="（金額）" xfId="39"/>
    <cellStyle name="桁区切り" xfId="40" builtinId="6"/>
    <cellStyle name="パーセント" xfId="41" builtinId="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externalLink" Target="externalLinks/externalLink1.xml" /><Relationship Id="rId20" Type="http://schemas.openxmlformats.org/officeDocument/2006/relationships/externalLink" Target="externalLinks/externalLink2.xml" /><Relationship Id="rId21" Type="http://schemas.openxmlformats.org/officeDocument/2006/relationships/externalLink" Target="externalLinks/externalLink3.xml" /><Relationship Id="rId22" Type="http://schemas.openxmlformats.org/officeDocument/2006/relationships/externalLink" Target="externalLinks/externalLink4.xml" /><Relationship Id="rId23" Type="http://schemas.openxmlformats.org/officeDocument/2006/relationships/externalLink" Target="externalLinks/externalLink5.xml" /><Relationship Id="rId24" Type="http://schemas.openxmlformats.org/officeDocument/2006/relationships/externalLink" Target="externalLinks/externalLink6.xml" /><Relationship Id="rId25" Type="http://schemas.openxmlformats.org/officeDocument/2006/relationships/externalLink" Target="externalLinks/externalLink7.xml" /><Relationship Id="rId26" Type="http://schemas.openxmlformats.org/officeDocument/2006/relationships/externalLink" Target="externalLinks/externalLink8.xml" /><Relationship Id="rId27" Type="http://schemas.openxmlformats.org/officeDocument/2006/relationships/theme" Target="theme/theme1.xml" /><Relationship Id="rId28" Type="http://schemas.openxmlformats.org/officeDocument/2006/relationships/sharedStrings" Target="sharedStrings.xml" /><Relationship Id="rId2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F:\&#65396;&#65400;&#65406;&#65433;&#27231;&#26800;&#20803;\&#30476;&#22303;&#26408;&#20803;\&#24481;&#27583;&#22580;&#35686;&#23519;&#32626;&#32784;&#38663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Sv-dir001\&#12501;&#12449;&#12452;&#12523;&#12469;&#12540;&#12496;\&#39641;&#26408;&#29992;&#65288;&#20316;&#26989;&#29289;&#20214;&#65289;\&#28145;&#23652;&#27700;\&#31309;&#31639;\&#35079;&#21512;&#21336;&#20385;\&#24190;&#12288;&#20195;&#20385;&#12289;&#22303;&#37327;,&#23567;&#21475;&#24452;\&#35079;&#21512;&#21336;&#20385;\&#27231;&#22120;&#20195;&#20385;&#3492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Sv-dir001\&#12501;&#12449;&#12452;&#12523;&#12469;&#12540;&#12496;\&#21942;&#32341;&#35506;\&#38750;&#20844;&#38283;\&#20837;&#20986;&#21147;&#29992;\&#32784;&#38663;&#23460;\&#32784;&#38663;&#35373;&#20633;&#20849;&#26377;\&#9679;&#24179;&#25104;17&#24180;&#24230;&#32784;&#38663;&#35036;&#24375;&#35373;&#20633;&#24037;&#20107;\&#22823;&#28181;&#19968;&#23567;&#65288;&#26368;&#26032;&#29256;&#65289;\&#34907;&#29983;\&#22823;&#28181;&#31532;&#19968;&#23567;&#65288;&#38651;&#27671;&#65289;&#35373;&#35336;&#26360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file:///\\Hosoi\c\&#20181;&#20107;&#12501;&#12449;&#12452;&#12523;\H10&#24037;&#20107;\&#21335;&#20013;&#32784;&#38663;\&#21335;&#20013;&#32784;&#38663;(&#35330;&#27491;)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Ikeda_server\user001\&#23398;&#26657;&#39006;\&#19977;&#27996;&#23567;&#23398;\&#35373;&#35336;&#26360;\&#27083;&#36896;&#12398;&#12415;\&#19977;&#27996;&#20307;&#32946;%20%20%20%20%20&#65288;&#36527;&#20307;&#65289;.xls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file:///\\Ikeda_server\user001\&#23398;&#26657;&#39006;\&#19977;&#27996;&#23567;&#23398;\&#35373;&#35336;&#26360;\&#27083;&#36896;&#12398;&#12415;\&#19977;&#27996;&#26657;&#33294;%20%20%20%20%20&#65288;&#36527;&#20307;&#65289;.xls" TargetMode="External" /></Relationships>
</file>

<file path=xl/externalLinks/_rels/externalLink7.xml.rels><?xml version="1.0" encoding="UTF-8"?><Relationships xmlns="http://schemas.openxmlformats.org/package/2006/relationships"><Relationship Id="rId1" Type="http://schemas.openxmlformats.org/officeDocument/2006/relationships/externalLinkPath" Target="file:///A:\&#40165;&#32701;&#24066;&#20445;&#20581;&#31119;&#31049;&#12475;&#12531;&#12479;&#12540;\&#20869;&#35379;&#26360;\&#35373;&#35336;&#26360;&#65288;&#19968;&#33324;&#65289;.xls" TargetMode="External" /></Relationships>
</file>

<file path=xl/externalLinks/_rels/externalLink8.xml.rels><?xml version="1.0" encoding="UTF-8"?><Relationships xmlns="http://schemas.openxmlformats.org/package/2006/relationships"><Relationship Id="rId1" Type="http://schemas.openxmlformats.org/officeDocument/2006/relationships/externalLinkPath" Target="file:///\\Sv-dir001\&#12501;&#12449;&#12452;&#12523;&#12469;&#12540;&#12496;\&#9679;010731\&#22352;&#39770;&#33624;\My%20Documents\Excel\&#20181;&#20107;\&#35373;&#35336;&#29992;&#24115;&#31080;\&#22793;&#26356;&#35373;&#35336;&#26360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紙概要書"/>
      <sheetName val="本棟工事"/>
      <sheetName val="代価表"/>
      <sheetName val="単価表"/>
      <sheetName val="建築工事別分け"/>
      <sheetName val="共通費算出表"/>
    </sheetNames>
    <sheetDataSet>
      <sheetData sheetId="0"/>
      <sheetData sheetId="1"/>
      <sheetData sheetId="2"/>
      <sheetData sheetId="3"/>
      <sheetData sheetId="4"/>
      <sheetData sheetId="5">
        <row r="22">
          <cell r="J22">
            <v>73829386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搬入費"/>
      <sheetName val="空調機器"/>
      <sheetName val="衛生機器"/>
      <sheetName val="外注工事"/>
    </sheetNames>
    <sheetDataSet>
      <sheetData sheetId="0"/>
      <sheetData sheetId="1"/>
      <sheetData sheetId="2"/>
      <sheetData sheetId="3">
        <row r="9">
          <cell r="E9">
            <v>0</v>
          </cell>
          <cell r="G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医療ガス設備工事</v>
          </cell>
          <cell r="E10">
            <v>0</v>
          </cell>
          <cell r="G10">
            <v>0</v>
          </cell>
          <cell r="J10">
            <v>0</v>
          </cell>
          <cell r="L10">
            <v>0</v>
          </cell>
        </row>
        <row r="11">
          <cell r="E11">
            <v>0</v>
          </cell>
          <cell r="G11">
            <v>0</v>
          </cell>
          <cell r="J11">
            <v>0</v>
          </cell>
          <cell r="L11">
            <v>0</v>
          </cell>
        </row>
        <row r="12">
          <cell r="B12" t="str">
            <v>酸素供給装置</v>
          </cell>
          <cell r="E12">
            <v>0</v>
          </cell>
          <cell r="G12">
            <v>0</v>
          </cell>
          <cell r="H12">
            <v>70000</v>
          </cell>
          <cell r="I12">
            <v>0.8</v>
          </cell>
          <cell r="J12">
            <v>56000</v>
          </cell>
          <cell r="L12">
            <v>56000</v>
          </cell>
        </row>
        <row r="13">
          <cell r="E13">
            <v>0</v>
          </cell>
          <cell r="G13">
            <v>0</v>
          </cell>
          <cell r="J13">
            <v>0</v>
          </cell>
          <cell r="L13">
            <v>0</v>
          </cell>
        </row>
        <row r="14">
          <cell r="B14" t="str">
            <v>酸素アウトレット</v>
          </cell>
          <cell r="C14" t="str">
            <v>　１口用</v>
          </cell>
          <cell r="E14">
            <v>0</v>
          </cell>
          <cell r="G14">
            <v>0</v>
          </cell>
          <cell r="H14">
            <v>30000</v>
          </cell>
          <cell r="I14">
            <v>0.8</v>
          </cell>
          <cell r="J14">
            <v>24000</v>
          </cell>
          <cell r="L14">
            <v>24000</v>
          </cell>
        </row>
        <row r="15">
          <cell r="E15">
            <v>0</v>
          </cell>
          <cell r="G15">
            <v>0</v>
          </cell>
          <cell r="J15">
            <v>0</v>
          </cell>
          <cell r="L15">
            <v>0</v>
          </cell>
        </row>
        <row r="16">
          <cell r="B16" t="str">
            <v>シャットオフバルブ</v>
          </cell>
          <cell r="E16">
            <v>0</v>
          </cell>
          <cell r="G16">
            <v>0</v>
          </cell>
          <cell r="H16">
            <v>20000</v>
          </cell>
          <cell r="I16">
            <v>0.8</v>
          </cell>
          <cell r="J16">
            <v>16000</v>
          </cell>
          <cell r="L16">
            <v>16000</v>
          </cell>
        </row>
        <row r="17">
          <cell r="E17">
            <v>0</v>
          </cell>
          <cell r="G17">
            <v>0</v>
          </cell>
          <cell r="J17">
            <v>0</v>
          </cell>
          <cell r="L17">
            <v>0</v>
          </cell>
        </row>
        <row r="18">
          <cell r="B18" t="str">
            <v>試験調整及作動試験費</v>
          </cell>
          <cell r="E18">
            <v>0</v>
          </cell>
          <cell r="G18">
            <v>0</v>
          </cell>
          <cell r="H18">
            <v>20000</v>
          </cell>
          <cell r="I18">
            <v>0.8</v>
          </cell>
          <cell r="J18">
            <v>16000</v>
          </cell>
          <cell r="L18">
            <v>16000</v>
          </cell>
        </row>
        <row r="19">
          <cell r="E19">
            <v>0</v>
          </cell>
          <cell r="G19">
            <v>0</v>
          </cell>
          <cell r="J19">
            <v>0</v>
          </cell>
          <cell r="L19">
            <v>0</v>
          </cell>
        </row>
        <row r="20">
          <cell r="B20" t="str">
            <v>ｼｬｯﾄｵﾌﾊﾞﾙﾌﾞ･ｱｳﾄﾚｯﾄ</v>
          </cell>
          <cell r="E20">
            <v>0</v>
          </cell>
          <cell r="G20">
            <v>0</v>
          </cell>
          <cell r="H20">
            <v>15000</v>
          </cell>
          <cell r="I20">
            <v>0.8</v>
          </cell>
          <cell r="J20">
            <v>12000</v>
          </cell>
          <cell r="L20">
            <v>12000</v>
          </cell>
        </row>
        <row r="21">
          <cell r="B21" t="str">
            <v>取付費</v>
          </cell>
          <cell r="E21">
            <v>0</v>
          </cell>
          <cell r="G21">
            <v>0</v>
          </cell>
          <cell r="J21">
            <v>0</v>
          </cell>
          <cell r="L21">
            <v>0</v>
          </cell>
        </row>
        <row r="22">
          <cell r="B22" t="str">
            <v>消耗品・雑材料</v>
          </cell>
          <cell r="E22">
            <v>0</v>
          </cell>
          <cell r="G22">
            <v>0</v>
          </cell>
          <cell r="H22">
            <v>9000</v>
          </cell>
          <cell r="I22">
            <v>0.8</v>
          </cell>
          <cell r="J22">
            <v>7200</v>
          </cell>
          <cell r="L22">
            <v>7200</v>
          </cell>
        </row>
        <row r="23">
          <cell r="B23" t="str">
            <v>（機器取付）</v>
          </cell>
          <cell r="E23">
            <v>0</v>
          </cell>
          <cell r="G23">
            <v>0</v>
          </cell>
          <cell r="J23">
            <v>0</v>
          </cell>
          <cell r="L23">
            <v>0</v>
          </cell>
        </row>
        <row r="24">
          <cell r="B24" t="str">
            <v>医療用導管</v>
          </cell>
          <cell r="C24" t="str">
            <v>　ｶﾗｰ　10φ</v>
          </cell>
          <cell r="E24">
            <v>0</v>
          </cell>
          <cell r="G24">
            <v>0</v>
          </cell>
          <cell r="H24">
            <v>660</v>
          </cell>
          <cell r="I24">
            <v>0.8</v>
          </cell>
          <cell r="J24">
            <v>528</v>
          </cell>
          <cell r="L24">
            <v>520</v>
          </cell>
        </row>
        <row r="25">
          <cell r="E25">
            <v>0</v>
          </cell>
          <cell r="G25">
            <v>0</v>
          </cell>
          <cell r="J25">
            <v>0</v>
          </cell>
          <cell r="L25">
            <v>0</v>
          </cell>
        </row>
        <row r="26">
          <cell r="B26" t="str">
            <v>継手類</v>
          </cell>
          <cell r="E26">
            <v>0</v>
          </cell>
          <cell r="G26">
            <v>0</v>
          </cell>
          <cell r="H26">
            <v>10800</v>
          </cell>
          <cell r="I26">
            <v>0.8</v>
          </cell>
          <cell r="J26">
            <v>8640</v>
          </cell>
          <cell r="L26">
            <v>8640</v>
          </cell>
        </row>
        <row r="27">
          <cell r="E27">
            <v>0</v>
          </cell>
          <cell r="G27">
            <v>0</v>
          </cell>
          <cell r="J27">
            <v>0</v>
          </cell>
          <cell r="L27">
            <v>0</v>
          </cell>
        </row>
        <row r="28">
          <cell r="B28" t="str">
            <v>支持金物</v>
          </cell>
          <cell r="E28">
            <v>0</v>
          </cell>
          <cell r="G28">
            <v>0</v>
          </cell>
          <cell r="H28">
            <v>12000</v>
          </cell>
          <cell r="I28">
            <v>0.8</v>
          </cell>
          <cell r="J28">
            <v>9600</v>
          </cell>
          <cell r="L28">
            <v>9600</v>
          </cell>
        </row>
        <row r="29">
          <cell r="E29">
            <v>0</v>
          </cell>
          <cell r="G29">
            <v>0</v>
          </cell>
          <cell r="J29">
            <v>0</v>
          </cell>
          <cell r="L29">
            <v>0</v>
          </cell>
        </row>
        <row r="30">
          <cell r="B30" t="str">
            <v>養生管</v>
          </cell>
          <cell r="E30">
            <v>0</v>
          </cell>
          <cell r="G30">
            <v>0</v>
          </cell>
          <cell r="H30">
            <v>4000</v>
          </cell>
          <cell r="I30">
            <v>0.8</v>
          </cell>
          <cell r="J30">
            <v>3200</v>
          </cell>
          <cell r="L30">
            <v>3200</v>
          </cell>
        </row>
        <row r="31">
          <cell r="E31">
            <v>0</v>
          </cell>
          <cell r="G31">
            <v>0</v>
          </cell>
          <cell r="J31">
            <v>0</v>
          </cell>
          <cell r="L31">
            <v>0</v>
          </cell>
        </row>
        <row r="32">
          <cell r="B32" t="str">
            <v>特殊銀ロー及補助材</v>
          </cell>
          <cell r="E32">
            <v>0</v>
          </cell>
          <cell r="G32">
            <v>0</v>
          </cell>
          <cell r="H32">
            <v>5000</v>
          </cell>
          <cell r="I32">
            <v>0.8</v>
          </cell>
          <cell r="J32">
            <v>4000</v>
          </cell>
          <cell r="L32">
            <v>4000</v>
          </cell>
        </row>
        <row r="33">
          <cell r="E33">
            <v>0</v>
          </cell>
          <cell r="G33">
            <v>0</v>
          </cell>
          <cell r="J33">
            <v>0</v>
          </cell>
          <cell r="L33">
            <v>0</v>
          </cell>
        </row>
        <row r="34">
          <cell r="B34" t="str">
            <v>消耗品・雑材料</v>
          </cell>
          <cell r="C34" t="str">
            <v>　配管</v>
          </cell>
          <cell r="E34">
            <v>0</v>
          </cell>
          <cell r="G34">
            <v>0</v>
          </cell>
          <cell r="H34">
            <v>6000</v>
          </cell>
          <cell r="I34">
            <v>0.8</v>
          </cell>
          <cell r="J34">
            <v>4800</v>
          </cell>
          <cell r="L34">
            <v>4800</v>
          </cell>
        </row>
        <row r="35">
          <cell r="E35">
            <v>0</v>
          </cell>
          <cell r="G35">
            <v>0</v>
          </cell>
          <cell r="J35">
            <v>0</v>
          </cell>
          <cell r="L35">
            <v>0</v>
          </cell>
        </row>
        <row r="36">
          <cell r="B36" t="str">
            <v>配管工事費</v>
          </cell>
          <cell r="E36">
            <v>0</v>
          </cell>
          <cell r="G36">
            <v>0</v>
          </cell>
          <cell r="H36">
            <v>90000</v>
          </cell>
          <cell r="I36">
            <v>0.8</v>
          </cell>
          <cell r="J36">
            <v>72000</v>
          </cell>
          <cell r="L36">
            <v>72000</v>
          </cell>
        </row>
        <row r="37">
          <cell r="E37">
            <v>0</v>
          </cell>
          <cell r="G37">
            <v>0</v>
          </cell>
          <cell r="J37">
            <v>0</v>
          </cell>
          <cell r="L37">
            <v>0</v>
          </cell>
        </row>
        <row r="38">
          <cell r="B38" t="str">
            <v>はつり補修</v>
          </cell>
          <cell r="E38">
            <v>0</v>
          </cell>
          <cell r="G38">
            <v>0</v>
          </cell>
          <cell r="H38">
            <v>12000</v>
          </cell>
          <cell r="I38">
            <v>0.8</v>
          </cell>
          <cell r="J38">
            <v>9600</v>
          </cell>
          <cell r="L38">
            <v>9600</v>
          </cell>
        </row>
        <row r="39">
          <cell r="E39">
            <v>0</v>
          </cell>
          <cell r="G39">
            <v>0</v>
          </cell>
          <cell r="J39">
            <v>0</v>
          </cell>
          <cell r="L39">
            <v>0</v>
          </cell>
        </row>
        <row r="40">
          <cell r="B40" t="str">
            <v>配管洗浄費</v>
          </cell>
          <cell r="E40">
            <v>0</v>
          </cell>
          <cell r="G40">
            <v>0</v>
          </cell>
          <cell r="H40">
            <v>3000</v>
          </cell>
          <cell r="I40">
            <v>0.8</v>
          </cell>
          <cell r="J40">
            <v>2400</v>
          </cell>
          <cell r="L40">
            <v>2400</v>
          </cell>
        </row>
        <row r="41">
          <cell r="E41">
            <v>0</v>
          </cell>
          <cell r="G41">
            <v>0</v>
          </cell>
          <cell r="J41">
            <v>0</v>
          </cell>
          <cell r="L41">
            <v>0</v>
          </cell>
        </row>
        <row r="42">
          <cell r="E42">
            <v>0</v>
          </cell>
          <cell r="G42">
            <v>0</v>
          </cell>
          <cell r="J42">
            <v>0</v>
          </cell>
          <cell r="L42">
            <v>0</v>
          </cell>
        </row>
        <row r="43">
          <cell r="E43">
            <v>0</v>
          </cell>
          <cell r="G43">
            <v>0</v>
          </cell>
          <cell r="J43">
            <v>0</v>
          </cell>
          <cell r="L43">
            <v>0</v>
          </cell>
        </row>
        <row r="44">
          <cell r="B44" t="str">
            <v>配管気密試験費</v>
          </cell>
          <cell r="E44">
            <v>0</v>
          </cell>
          <cell r="G44">
            <v>0</v>
          </cell>
          <cell r="H44">
            <v>17000</v>
          </cell>
          <cell r="I44">
            <v>0.8</v>
          </cell>
          <cell r="J44">
            <v>13600</v>
          </cell>
          <cell r="L44">
            <v>13600</v>
          </cell>
        </row>
        <row r="45">
          <cell r="E45">
            <v>0</v>
          </cell>
          <cell r="G45">
            <v>0</v>
          </cell>
          <cell r="J45">
            <v>0</v>
          </cell>
          <cell r="L45">
            <v>0</v>
          </cell>
        </row>
        <row r="46">
          <cell r="B46" t="str">
            <v>現場管理費</v>
          </cell>
          <cell r="E46">
            <v>0</v>
          </cell>
          <cell r="G46">
            <v>0</v>
          </cell>
          <cell r="H46">
            <v>24000</v>
          </cell>
          <cell r="I46">
            <v>0.8</v>
          </cell>
          <cell r="J46">
            <v>19200</v>
          </cell>
          <cell r="L46">
            <v>19200</v>
          </cell>
        </row>
        <row r="47">
          <cell r="E47">
            <v>0</v>
          </cell>
          <cell r="G47">
            <v>0</v>
          </cell>
          <cell r="J47">
            <v>0</v>
          </cell>
          <cell r="L47">
            <v>0</v>
          </cell>
        </row>
        <row r="48">
          <cell r="B48" t="str">
            <v>運搬費</v>
          </cell>
          <cell r="E48">
            <v>0</v>
          </cell>
          <cell r="G48">
            <v>0</v>
          </cell>
          <cell r="H48">
            <v>10000</v>
          </cell>
          <cell r="I48">
            <v>0.8</v>
          </cell>
          <cell r="J48">
            <v>8000</v>
          </cell>
          <cell r="L48">
            <v>8000</v>
          </cell>
        </row>
        <row r="49">
          <cell r="E49">
            <v>0</v>
          </cell>
          <cell r="G49">
            <v>0</v>
          </cell>
          <cell r="J49">
            <v>0</v>
          </cell>
          <cell r="L49">
            <v>0</v>
          </cell>
        </row>
        <row r="50">
          <cell r="E50">
            <v>0</v>
          </cell>
          <cell r="G50">
            <v>0</v>
          </cell>
          <cell r="J50">
            <v>0</v>
          </cell>
          <cell r="L50">
            <v>0</v>
          </cell>
        </row>
        <row r="51">
          <cell r="E51">
            <v>0</v>
          </cell>
          <cell r="G51">
            <v>0</v>
          </cell>
          <cell r="J51">
            <v>0</v>
          </cell>
          <cell r="L51">
            <v>0</v>
          </cell>
        </row>
        <row r="52">
          <cell r="E52">
            <v>0</v>
          </cell>
          <cell r="G52">
            <v>0</v>
          </cell>
          <cell r="J52">
            <v>0</v>
          </cell>
          <cell r="L52">
            <v>0</v>
          </cell>
        </row>
        <row r="53">
          <cell r="E53">
            <v>0</v>
          </cell>
          <cell r="G53">
            <v>0</v>
          </cell>
          <cell r="J53">
            <v>0</v>
          </cell>
          <cell r="L53">
            <v>0</v>
          </cell>
        </row>
        <row r="54">
          <cell r="E54">
            <v>0</v>
          </cell>
          <cell r="G54">
            <v>0</v>
          </cell>
          <cell r="J54">
            <v>0</v>
          </cell>
          <cell r="L54">
            <v>0</v>
          </cell>
        </row>
        <row r="55">
          <cell r="E55">
            <v>0</v>
          </cell>
          <cell r="G55">
            <v>0</v>
          </cell>
          <cell r="J55">
            <v>0</v>
          </cell>
          <cell r="L55">
            <v>0</v>
          </cell>
        </row>
        <row r="56">
          <cell r="E56">
            <v>0</v>
          </cell>
          <cell r="G56">
            <v>0</v>
          </cell>
          <cell r="J56">
            <v>0</v>
          </cell>
          <cell r="L56">
            <v>0</v>
          </cell>
        </row>
        <row r="57">
          <cell r="E57">
            <v>0</v>
          </cell>
          <cell r="G57">
            <v>0</v>
          </cell>
          <cell r="J57">
            <v>0</v>
          </cell>
          <cell r="L57">
            <v>0</v>
          </cell>
        </row>
        <row r="58">
          <cell r="E58">
            <v>0</v>
          </cell>
          <cell r="G58">
            <v>0</v>
          </cell>
          <cell r="J58">
            <v>0</v>
          </cell>
          <cell r="L58">
            <v>0</v>
          </cell>
        </row>
        <row r="59">
          <cell r="E59">
            <v>0</v>
          </cell>
          <cell r="G59">
            <v>0</v>
          </cell>
          <cell r="J59">
            <v>0</v>
          </cell>
          <cell r="L59">
            <v>0</v>
          </cell>
        </row>
        <row r="60">
          <cell r="E60">
            <v>0</v>
          </cell>
          <cell r="G60">
            <v>0</v>
          </cell>
          <cell r="J60">
            <v>0</v>
          </cell>
          <cell r="L60">
            <v>0</v>
          </cell>
        </row>
        <row r="61">
          <cell r="E61">
            <v>0</v>
          </cell>
          <cell r="G61">
            <v>0</v>
          </cell>
          <cell r="J61">
            <v>0</v>
          </cell>
          <cell r="L61">
            <v>0</v>
          </cell>
        </row>
        <row r="62">
          <cell r="E62">
            <v>0</v>
          </cell>
          <cell r="G62">
            <v>0</v>
          </cell>
          <cell r="J62">
            <v>0</v>
          </cell>
          <cell r="L62">
            <v>0</v>
          </cell>
        </row>
        <row r="63">
          <cell r="E63">
            <v>0</v>
          </cell>
          <cell r="G63">
            <v>0</v>
          </cell>
          <cell r="J63">
            <v>0</v>
          </cell>
          <cell r="L63">
            <v>0</v>
          </cell>
        </row>
        <row r="64">
          <cell r="E64">
            <v>0</v>
          </cell>
          <cell r="G64">
            <v>0</v>
          </cell>
          <cell r="J64">
            <v>0</v>
          </cell>
          <cell r="L64">
            <v>0</v>
          </cell>
        </row>
        <row r="65">
          <cell r="E65">
            <v>0</v>
          </cell>
          <cell r="G65">
            <v>0</v>
          </cell>
          <cell r="J65">
            <v>0</v>
          </cell>
          <cell r="L65">
            <v>0</v>
          </cell>
        </row>
        <row r="66">
          <cell r="E66">
            <v>0</v>
          </cell>
          <cell r="G66">
            <v>0</v>
          </cell>
          <cell r="J66">
            <v>0</v>
          </cell>
          <cell r="L66">
            <v>0</v>
          </cell>
        </row>
        <row r="67">
          <cell r="E67">
            <v>0</v>
          </cell>
          <cell r="G67">
            <v>0</v>
          </cell>
          <cell r="J67">
            <v>0</v>
          </cell>
          <cell r="L67">
            <v>0</v>
          </cell>
        </row>
        <row r="68">
          <cell r="E68">
            <v>0</v>
          </cell>
          <cell r="G68">
            <v>0</v>
          </cell>
          <cell r="J68">
            <v>0</v>
          </cell>
          <cell r="L68">
            <v>0</v>
          </cell>
        </row>
        <row r="69">
          <cell r="E69">
            <v>0</v>
          </cell>
          <cell r="G69">
            <v>0</v>
          </cell>
          <cell r="J69">
            <v>0</v>
          </cell>
          <cell r="L69">
            <v>0</v>
          </cell>
        </row>
        <row r="70">
          <cell r="E70">
            <v>0</v>
          </cell>
          <cell r="G70">
            <v>0</v>
          </cell>
          <cell r="J70">
            <v>0</v>
          </cell>
          <cell r="L70">
            <v>0</v>
          </cell>
        </row>
        <row r="71">
          <cell r="E71">
            <v>0</v>
          </cell>
          <cell r="G71">
            <v>0</v>
          </cell>
          <cell r="J71">
            <v>0</v>
          </cell>
          <cell r="L71">
            <v>0</v>
          </cell>
        </row>
        <row r="72">
          <cell r="E72">
            <v>0</v>
          </cell>
          <cell r="G72">
            <v>0</v>
          </cell>
          <cell r="J72">
            <v>0</v>
          </cell>
          <cell r="L72">
            <v>0</v>
          </cell>
        </row>
        <row r="73">
          <cell r="E73">
            <v>0</v>
          </cell>
          <cell r="G73">
            <v>0</v>
          </cell>
          <cell r="J73">
            <v>0</v>
          </cell>
          <cell r="L73">
            <v>0</v>
          </cell>
        </row>
        <row r="74">
          <cell r="E74">
            <v>0</v>
          </cell>
          <cell r="G74">
            <v>0</v>
          </cell>
          <cell r="J74">
            <v>0</v>
          </cell>
          <cell r="L74">
            <v>0</v>
          </cell>
        </row>
        <row r="75">
          <cell r="E75">
            <v>0</v>
          </cell>
          <cell r="G75">
            <v>0</v>
          </cell>
          <cell r="J75">
            <v>0</v>
          </cell>
          <cell r="L75">
            <v>0</v>
          </cell>
        </row>
        <row r="76">
          <cell r="E76">
            <v>0</v>
          </cell>
          <cell r="G76">
            <v>0</v>
          </cell>
          <cell r="J76">
            <v>0</v>
          </cell>
          <cell r="L76">
            <v>0</v>
          </cell>
        </row>
        <row r="77">
          <cell r="E77">
            <v>0</v>
          </cell>
          <cell r="G77">
            <v>0</v>
          </cell>
          <cell r="J77">
            <v>0</v>
          </cell>
          <cell r="L77">
            <v>0</v>
          </cell>
        </row>
        <row r="78">
          <cell r="B78" t="str">
            <v>合併処理施設工事</v>
          </cell>
          <cell r="E78">
            <v>0</v>
          </cell>
          <cell r="G78">
            <v>0</v>
          </cell>
          <cell r="J78">
            <v>0</v>
          </cell>
          <cell r="L78">
            <v>0</v>
          </cell>
        </row>
        <row r="79">
          <cell r="E79">
            <v>0</v>
          </cell>
          <cell r="G79">
            <v>0</v>
          </cell>
          <cell r="J79">
            <v>0</v>
          </cell>
          <cell r="L79">
            <v>0</v>
          </cell>
        </row>
        <row r="80">
          <cell r="B80" t="str">
            <v>１．仮設工事</v>
          </cell>
          <cell r="E80">
            <v>0</v>
          </cell>
          <cell r="G80">
            <v>0</v>
          </cell>
          <cell r="J80">
            <v>0</v>
          </cell>
          <cell r="L80">
            <v>0</v>
          </cell>
        </row>
        <row r="81">
          <cell r="E81">
            <v>0</v>
          </cell>
          <cell r="G81">
            <v>0</v>
          </cell>
          <cell r="J81">
            <v>0</v>
          </cell>
          <cell r="L81">
            <v>0</v>
          </cell>
        </row>
        <row r="82">
          <cell r="B82" t="str">
            <v>　仮設雑費</v>
          </cell>
          <cell r="E82">
            <v>0</v>
          </cell>
          <cell r="G82">
            <v>0</v>
          </cell>
          <cell r="H82">
            <v>60000</v>
          </cell>
          <cell r="I82">
            <v>0.8</v>
          </cell>
          <cell r="J82">
            <v>48000</v>
          </cell>
          <cell r="L82">
            <v>48000</v>
          </cell>
        </row>
        <row r="83">
          <cell r="E83">
            <v>0</v>
          </cell>
          <cell r="G83">
            <v>0</v>
          </cell>
          <cell r="J83">
            <v>0</v>
          </cell>
          <cell r="L83">
            <v>0</v>
          </cell>
        </row>
        <row r="84">
          <cell r="B84" t="str">
            <v>　安全養生費</v>
          </cell>
          <cell r="E84">
            <v>0</v>
          </cell>
          <cell r="G84">
            <v>0</v>
          </cell>
          <cell r="H84">
            <v>120000</v>
          </cell>
          <cell r="I84">
            <v>0.8</v>
          </cell>
          <cell r="J84">
            <v>96000</v>
          </cell>
          <cell r="L84">
            <v>96000</v>
          </cell>
        </row>
        <row r="85">
          <cell r="E85">
            <v>0</v>
          </cell>
          <cell r="G85">
            <v>0</v>
          </cell>
          <cell r="J85">
            <v>0</v>
          </cell>
          <cell r="L85">
            <v>0</v>
          </cell>
        </row>
        <row r="86">
          <cell r="B86" t="str">
            <v>　跡片付・清掃費</v>
          </cell>
          <cell r="E86">
            <v>0</v>
          </cell>
          <cell r="G86">
            <v>0</v>
          </cell>
          <cell r="H86">
            <v>80000</v>
          </cell>
          <cell r="I86">
            <v>0.8</v>
          </cell>
          <cell r="J86">
            <v>64000</v>
          </cell>
          <cell r="L86">
            <v>64000</v>
          </cell>
        </row>
        <row r="87">
          <cell r="E87">
            <v>0</v>
          </cell>
          <cell r="G87">
            <v>0</v>
          </cell>
          <cell r="J87">
            <v>0</v>
          </cell>
          <cell r="L87">
            <v>0</v>
          </cell>
        </row>
        <row r="88">
          <cell r="B88" t="str">
            <v>２．機械設備工事</v>
          </cell>
          <cell r="E88">
            <v>0</v>
          </cell>
          <cell r="G88">
            <v>0</v>
          </cell>
          <cell r="J88">
            <v>0</v>
          </cell>
          <cell r="L88">
            <v>0</v>
          </cell>
        </row>
        <row r="89">
          <cell r="E89">
            <v>0</v>
          </cell>
          <cell r="G89">
            <v>0</v>
          </cell>
          <cell r="J89">
            <v>0</v>
          </cell>
          <cell r="L89">
            <v>0</v>
          </cell>
        </row>
        <row r="90">
          <cell r="B90" t="str">
            <v>　ばっ気用ブロアー</v>
          </cell>
          <cell r="C90" t="str">
            <v>　1.5KW</v>
          </cell>
          <cell r="E90">
            <v>0</v>
          </cell>
          <cell r="G90">
            <v>0</v>
          </cell>
          <cell r="H90">
            <v>522500</v>
          </cell>
          <cell r="I90">
            <v>0.8</v>
          </cell>
          <cell r="J90">
            <v>418000</v>
          </cell>
          <cell r="L90">
            <v>418000</v>
          </cell>
        </row>
        <row r="91">
          <cell r="E91">
            <v>0</v>
          </cell>
          <cell r="G91">
            <v>0</v>
          </cell>
          <cell r="J91">
            <v>0</v>
          </cell>
          <cell r="L91">
            <v>0</v>
          </cell>
        </row>
        <row r="92">
          <cell r="B92" t="str">
            <v>　原水ポンプ</v>
          </cell>
          <cell r="C92" t="str">
            <v>着脱式　0.75KW</v>
          </cell>
          <cell r="E92">
            <v>0</v>
          </cell>
          <cell r="G92">
            <v>0</v>
          </cell>
          <cell r="H92">
            <v>96700</v>
          </cell>
          <cell r="I92">
            <v>0.8</v>
          </cell>
          <cell r="J92">
            <v>77360</v>
          </cell>
          <cell r="L92">
            <v>77360</v>
          </cell>
        </row>
        <row r="93">
          <cell r="E93">
            <v>0</v>
          </cell>
          <cell r="G93">
            <v>0</v>
          </cell>
          <cell r="J93">
            <v>0</v>
          </cell>
          <cell r="L93">
            <v>0</v>
          </cell>
        </row>
        <row r="94">
          <cell r="B94" t="str">
            <v>　放流ポンプ</v>
          </cell>
          <cell r="E94">
            <v>0</v>
          </cell>
          <cell r="G94">
            <v>0</v>
          </cell>
          <cell r="H94">
            <v>49600</v>
          </cell>
          <cell r="I94">
            <v>0.8</v>
          </cell>
          <cell r="J94">
            <v>39680</v>
          </cell>
          <cell r="L94">
            <v>39680</v>
          </cell>
        </row>
        <row r="95">
          <cell r="E95">
            <v>0</v>
          </cell>
          <cell r="G95">
            <v>0</v>
          </cell>
          <cell r="J95">
            <v>0</v>
          </cell>
          <cell r="L95">
            <v>0</v>
          </cell>
        </row>
        <row r="96">
          <cell r="B96" t="str">
            <v>　電磁弁</v>
          </cell>
          <cell r="C96" t="str">
            <v>　15A</v>
          </cell>
          <cell r="E96">
            <v>0</v>
          </cell>
          <cell r="G96">
            <v>0</v>
          </cell>
          <cell r="H96">
            <v>26000</v>
          </cell>
          <cell r="I96">
            <v>0.8</v>
          </cell>
          <cell r="J96">
            <v>20800</v>
          </cell>
          <cell r="L96">
            <v>20800</v>
          </cell>
        </row>
        <row r="97">
          <cell r="E97">
            <v>0</v>
          </cell>
          <cell r="G97">
            <v>0</v>
          </cell>
          <cell r="J97">
            <v>0</v>
          </cell>
          <cell r="L97">
            <v>0</v>
          </cell>
        </row>
        <row r="98">
          <cell r="B98" t="str">
            <v>　有圧換気扇</v>
          </cell>
          <cell r="C98" t="str">
            <v>　300φ</v>
          </cell>
          <cell r="E98">
            <v>0</v>
          </cell>
          <cell r="G98">
            <v>0</v>
          </cell>
          <cell r="H98">
            <v>45000</v>
          </cell>
          <cell r="I98">
            <v>0.8</v>
          </cell>
          <cell r="J98">
            <v>36000</v>
          </cell>
          <cell r="L98">
            <v>36000</v>
          </cell>
        </row>
        <row r="99">
          <cell r="E99">
            <v>0</v>
          </cell>
          <cell r="G99">
            <v>0</v>
          </cell>
          <cell r="J99">
            <v>0</v>
          </cell>
          <cell r="L99">
            <v>0</v>
          </cell>
        </row>
        <row r="100">
          <cell r="B100" t="str">
            <v>　排気ファン</v>
          </cell>
          <cell r="C100" t="str">
            <v>　200φ</v>
          </cell>
          <cell r="E100">
            <v>0</v>
          </cell>
          <cell r="G100">
            <v>0</v>
          </cell>
          <cell r="H100">
            <v>46000</v>
          </cell>
          <cell r="I100">
            <v>0.8</v>
          </cell>
          <cell r="J100">
            <v>36800</v>
          </cell>
          <cell r="L100">
            <v>36800</v>
          </cell>
        </row>
        <row r="101">
          <cell r="E101">
            <v>0</v>
          </cell>
          <cell r="G101">
            <v>0</v>
          </cell>
          <cell r="J101">
            <v>0</v>
          </cell>
          <cell r="L101">
            <v>0</v>
          </cell>
        </row>
        <row r="102">
          <cell r="B102" t="str">
            <v>　ブロアー基礎工事</v>
          </cell>
          <cell r="E102">
            <v>0</v>
          </cell>
          <cell r="G102">
            <v>0</v>
          </cell>
          <cell r="H102">
            <v>70000</v>
          </cell>
          <cell r="I102">
            <v>0.8</v>
          </cell>
          <cell r="J102">
            <v>56000</v>
          </cell>
          <cell r="L102">
            <v>56000</v>
          </cell>
        </row>
        <row r="103">
          <cell r="E103">
            <v>0</v>
          </cell>
          <cell r="G103">
            <v>0</v>
          </cell>
          <cell r="J103">
            <v>0</v>
          </cell>
          <cell r="L103">
            <v>0</v>
          </cell>
        </row>
        <row r="104">
          <cell r="B104" t="str">
            <v>　機器搬入据付費</v>
          </cell>
          <cell r="E104">
            <v>0</v>
          </cell>
          <cell r="G104">
            <v>0</v>
          </cell>
          <cell r="H104">
            <v>340000</v>
          </cell>
          <cell r="I104">
            <v>0.8</v>
          </cell>
          <cell r="J104">
            <v>272000</v>
          </cell>
          <cell r="L104">
            <v>272000</v>
          </cell>
        </row>
        <row r="105">
          <cell r="E105">
            <v>0</v>
          </cell>
          <cell r="G105">
            <v>0</v>
          </cell>
          <cell r="J105">
            <v>0</v>
          </cell>
          <cell r="L105">
            <v>0</v>
          </cell>
        </row>
        <row r="106">
          <cell r="E106">
            <v>0</v>
          </cell>
          <cell r="G106">
            <v>0</v>
          </cell>
          <cell r="J106">
            <v>0</v>
          </cell>
          <cell r="L106">
            <v>0</v>
          </cell>
        </row>
        <row r="107">
          <cell r="E107">
            <v>0</v>
          </cell>
          <cell r="G107">
            <v>0</v>
          </cell>
          <cell r="J107">
            <v>0</v>
          </cell>
          <cell r="L107">
            <v>0</v>
          </cell>
        </row>
        <row r="108">
          <cell r="E108">
            <v>0</v>
          </cell>
          <cell r="G108">
            <v>0</v>
          </cell>
          <cell r="J108">
            <v>0</v>
          </cell>
          <cell r="L108">
            <v>0</v>
          </cell>
        </row>
        <row r="109">
          <cell r="E109">
            <v>0</v>
          </cell>
          <cell r="G109">
            <v>0</v>
          </cell>
          <cell r="J109">
            <v>0</v>
          </cell>
          <cell r="L109">
            <v>0</v>
          </cell>
        </row>
        <row r="110">
          <cell r="E110">
            <v>0</v>
          </cell>
          <cell r="G110">
            <v>0</v>
          </cell>
          <cell r="J110">
            <v>0</v>
          </cell>
          <cell r="L110">
            <v>0</v>
          </cell>
        </row>
        <row r="111">
          <cell r="E111">
            <v>0</v>
          </cell>
          <cell r="G111">
            <v>0</v>
          </cell>
          <cell r="J111">
            <v>0</v>
          </cell>
          <cell r="L111">
            <v>0</v>
          </cell>
        </row>
        <row r="112">
          <cell r="B112" t="str">
            <v>３．装置及配管設備工事</v>
          </cell>
          <cell r="E112">
            <v>0</v>
          </cell>
          <cell r="G112">
            <v>0</v>
          </cell>
          <cell r="J112">
            <v>0</v>
          </cell>
          <cell r="L112">
            <v>0</v>
          </cell>
        </row>
        <row r="113">
          <cell r="E113">
            <v>0</v>
          </cell>
          <cell r="G113">
            <v>0</v>
          </cell>
          <cell r="J113">
            <v>0</v>
          </cell>
          <cell r="L113">
            <v>0</v>
          </cell>
        </row>
        <row r="114">
          <cell r="B114" t="str">
            <v xml:space="preserve"> ①装置設備工事</v>
          </cell>
          <cell r="E114">
            <v>0</v>
          </cell>
          <cell r="G114">
            <v>0</v>
          </cell>
          <cell r="J114">
            <v>0</v>
          </cell>
          <cell r="L114">
            <v>0</v>
          </cell>
        </row>
        <row r="115">
          <cell r="E115">
            <v>0</v>
          </cell>
          <cell r="G115">
            <v>0</v>
          </cell>
          <cell r="J115">
            <v>0</v>
          </cell>
          <cell r="L115">
            <v>0</v>
          </cell>
        </row>
        <row r="116">
          <cell r="B116" t="str">
            <v>　ばっ気スクリーン</v>
          </cell>
          <cell r="C116" t="str">
            <v>　SUS　304</v>
          </cell>
          <cell r="E116">
            <v>0</v>
          </cell>
          <cell r="G116">
            <v>0</v>
          </cell>
          <cell r="H116">
            <v>140000</v>
          </cell>
          <cell r="I116">
            <v>0.8</v>
          </cell>
          <cell r="J116">
            <v>112000</v>
          </cell>
          <cell r="L116">
            <v>112000</v>
          </cell>
        </row>
        <row r="117">
          <cell r="E117">
            <v>0</v>
          </cell>
          <cell r="G117">
            <v>0</v>
          </cell>
          <cell r="J117">
            <v>0</v>
          </cell>
          <cell r="L117">
            <v>0</v>
          </cell>
        </row>
        <row r="118">
          <cell r="B118" t="str">
            <v>　計量調整装置</v>
          </cell>
          <cell r="C118" t="str">
            <v>　PVC</v>
          </cell>
          <cell r="E118">
            <v>0</v>
          </cell>
          <cell r="G118">
            <v>0</v>
          </cell>
          <cell r="H118">
            <v>210000</v>
          </cell>
          <cell r="I118">
            <v>0.8</v>
          </cell>
          <cell r="J118">
            <v>168000</v>
          </cell>
          <cell r="L118">
            <v>168000</v>
          </cell>
        </row>
        <row r="119">
          <cell r="E119">
            <v>0</v>
          </cell>
          <cell r="G119">
            <v>0</v>
          </cell>
          <cell r="J119">
            <v>0</v>
          </cell>
          <cell r="L119">
            <v>0</v>
          </cell>
        </row>
        <row r="120">
          <cell r="B120" t="str">
            <v>　散気装置</v>
          </cell>
          <cell r="C120" t="str">
            <v>　L-250</v>
          </cell>
          <cell r="E120">
            <v>0</v>
          </cell>
          <cell r="G120">
            <v>0</v>
          </cell>
          <cell r="H120">
            <v>13000</v>
          </cell>
          <cell r="I120">
            <v>0.8</v>
          </cell>
          <cell r="J120">
            <v>10400</v>
          </cell>
          <cell r="L120">
            <v>10400</v>
          </cell>
        </row>
        <row r="121">
          <cell r="C121" t="str">
            <v>　L-500</v>
          </cell>
          <cell r="E121">
            <v>0</v>
          </cell>
          <cell r="G121">
            <v>0</v>
          </cell>
          <cell r="H121">
            <v>18000</v>
          </cell>
          <cell r="I121">
            <v>0.8</v>
          </cell>
          <cell r="J121">
            <v>14400</v>
          </cell>
          <cell r="L121">
            <v>14400</v>
          </cell>
        </row>
        <row r="122">
          <cell r="E122">
            <v>0</v>
          </cell>
          <cell r="G122">
            <v>0</v>
          </cell>
          <cell r="J122">
            <v>0</v>
          </cell>
          <cell r="L122">
            <v>0</v>
          </cell>
        </row>
        <row r="123">
          <cell r="B123" t="str">
            <v>　消泡装置</v>
          </cell>
          <cell r="E123">
            <v>0</v>
          </cell>
          <cell r="G123">
            <v>0</v>
          </cell>
          <cell r="H123">
            <v>46000</v>
          </cell>
          <cell r="I123">
            <v>0.8</v>
          </cell>
          <cell r="J123">
            <v>36800</v>
          </cell>
          <cell r="L123">
            <v>36800</v>
          </cell>
        </row>
        <row r="124">
          <cell r="E124">
            <v>0</v>
          </cell>
          <cell r="G124">
            <v>0</v>
          </cell>
          <cell r="J124">
            <v>0</v>
          </cell>
          <cell r="L124">
            <v>0</v>
          </cell>
        </row>
        <row r="125">
          <cell r="B125" t="str">
            <v>　エアーリフト装置</v>
          </cell>
          <cell r="C125" t="str">
            <v>　第１接触</v>
          </cell>
          <cell r="E125">
            <v>0</v>
          </cell>
          <cell r="G125">
            <v>0</v>
          </cell>
          <cell r="H125">
            <v>62000</v>
          </cell>
          <cell r="I125">
            <v>0.8</v>
          </cell>
          <cell r="J125">
            <v>49600</v>
          </cell>
          <cell r="L125">
            <v>49600</v>
          </cell>
        </row>
        <row r="126">
          <cell r="C126" t="str">
            <v>　第２接触</v>
          </cell>
          <cell r="E126">
            <v>0</v>
          </cell>
          <cell r="G126">
            <v>0</v>
          </cell>
          <cell r="H126">
            <v>62000</v>
          </cell>
          <cell r="I126">
            <v>0.8</v>
          </cell>
          <cell r="J126">
            <v>49600</v>
          </cell>
          <cell r="L126">
            <v>49600</v>
          </cell>
        </row>
        <row r="127">
          <cell r="C127" t="str">
            <v>　沈殿槽</v>
          </cell>
          <cell r="E127">
            <v>0</v>
          </cell>
          <cell r="G127">
            <v>0</v>
          </cell>
          <cell r="H127">
            <v>62000</v>
          </cell>
          <cell r="I127">
            <v>0.8</v>
          </cell>
          <cell r="J127">
            <v>49600</v>
          </cell>
          <cell r="L127">
            <v>49600</v>
          </cell>
        </row>
        <row r="128">
          <cell r="E128">
            <v>0</v>
          </cell>
          <cell r="G128">
            <v>0</v>
          </cell>
          <cell r="J128">
            <v>0</v>
          </cell>
          <cell r="L128">
            <v>0</v>
          </cell>
        </row>
        <row r="129">
          <cell r="B129" t="str">
            <v>　接触濾材</v>
          </cell>
          <cell r="C129" t="str">
            <v>　架台共</v>
          </cell>
          <cell r="E129">
            <v>0</v>
          </cell>
          <cell r="G129">
            <v>0</v>
          </cell>
          <cell r="H129">
            <v>86000</v>
          </cell>
          <cell r="I129">
            <v>0.8</v>
          </cell>
          <cell r="J129">
            <v>68800</v>
          </cell>
          <cell r="L129">
            <v>68800</v>
          </cell>
        </row>
        <row r="130">
          <cell r="E130">
            <v>0</v>
          </cell>
          <cell r="G130">
            <v>0</v>
          </cell>
          <cell r="J130">
            <v>0</v>
          </cell>
          <cell r="L130">
            <v>0</v>
          </cell>
        </row>
        <row r="131">
          <cell r="B131" t="str">
            <v>　逆洗装置</v>
          </cell>
          <cell r="C131" t="str">
            <v>　第１接触</v>
          </cell>
          <cell r="E131">
            <v>0</v>
          </cell>
          <cell r="G131">
            <v>0</v>
          </cell>
          <cell r="H131">
            <v>106000</v>
          </cell>
          <cell r="I131">
            <v>0.8</v>
          </cell>
          <cell r="J131">
            <v>84800</v>
          </cell>
          <cell r="L131">
            <v>84800</v>
          </cell>
        </row>
        <row r="132">
          <cell r="C132" t="str">
            <v>　第２接触</v>
          </cell>
          <cell r="E132">
            <v>0</v>
          </cell>
          <cell r="G132">
            <v>0</v>
          </cell>
          <cell r="H132">
            <v>84000</v>
          </cell>
          <cell r="I132">
            <v>0.8</v>
          </cell>
          <cell r="J132">
            <v>67200</v>
          </cell>
          <cell r="L132">
            <v>67200</v>
          </cell>
        </row>
        <row r="133">
          <cell r="E133">
            <v>0</v>
          </cell>
          <cell r="G133">
            <v>0</v>
          </cell>
          <cell r="J133">
            <v>0</v>
          </cell>
          <cell r="L133">
            <v>0</v>
          </cell>
        </row>
        <row r="134">
          <cell r="B134" t="str">
            <v>　センターウェル</v>
          </cell>
          <cell r="C134" t="str">
            <v>　FRP</v>
          </cell>
          <cell r="E134">
            <v>0</v>
          </cell>
          <cell r="G134">
            <v>0</v>
          </cell>
          <cell r="H134">
            <v>180000</v>
          </cell>
          <cell r="I134">
            <v>0.8</v>
          </cell>
          <cell r="J134">
            <v>144000</v>
          </cell>
          <cell r="L134">
            <v>144000</v>
          </cell>
        </row>
        <row r="135">
          <cell r="E135">
            <v>0</v>
          </cell>
          <cell r="G135">
            <v>0</v>
          </cell>
          <cell r="J135">
            <v>0</v>
          </cell>
          <cell r="L135">
            <v>0</v>
          </cell>
        </row>
        <row r="136">
          <cell r="B136" t="str">
            <v>　越流せき</v>
          </cell>
          <cell r="C136" t="str">
            <v>　FRP</v>
          </cell>
          <cell r="E136">
            <v>0</v>
          </cell>
          <cell r="G136">
            <v>0</v>
          </cell>
          <cell r="H136">
            <v>320000</v>
          </cell>
          <cell r="I136">
            <v>0.8</v>
          </cell>
          <cell r="J136">
            <v>256000</v>
          </cell>
          <cell r="L136">
            <v>256000</v>
          </cell>
        </row>
        <row r="137">
          <cell r="E137">
            <v>0</v>
          </cell>
          <cell r="G137">
            <v>0</v>
          </cell>
          <cell r="J137">
            <v>0</v>
          </cell>
          <cell r="L137">
            <v>0</v>
          </cell>
        </row>
        <row r="138">
          <cell r="B138" t="str">
            <v>　消毒装置・接触混和型</v>
          </cell>
          <cell r="E138">
            <v>0</v>
          </cell>
          <cell r="G138">
            <v>0</v>
          </cell>
          <cell r="H138">
            <v>84000</v>
          </cell>
          <cell r="I138">
            <v>0.8</v>
          </cell>
          <cell r="J138">
            <v>67200</v>
          </cell>
          <cell r="L138">
            <v>67200</v>
          </cell>
        </row>
        <row r="139">
          <cell r="E139">
            <v>0</v>
          </cell>
          <cell r="G139">
            <v>0</v>
          </cell>
          <cell r="J139">
            <v>0</v>
          </cell>
          <cell r="L139">
            <v>0</v>
          </cell>
        </row>
        <row r="140">
          <cell r="B140" t="str">
            <v>　電磁体積計</v>
          </cell>
          <cell r="C140" t="str">
            <v>　ﾎﾞｯｸｽ共　50A</v>
          </cell>
          <cell r="E140">
            <v>0</v>
          </cell>
          <cell r="G140">
            <v>0</v>
          </cell>
          <cell r="H140">
            <v>260000</v>
          </cell>
          <cell r="I140">
            <v>0.8</v>
          </cell>
          <cell r="J140">
            <v>208000</v>
          </cell>
          <cell r="L140">
            <v>208000</v>
          </cell>
        </row>
        <row r="141">
          <cell r="E141">
            <v>0</v>
          </cell>
          <cell r="G141">
            <v>0</v>
          </cell>
          <cell r="J141">
            <v>0</v>
          </cell>
          <cell r="L141">
            <v>0</v>
          </cell>
        </row>
        <row r="142">
          <cell r="B142" t="str">
            <v>　吸気消音ダクト</v>
          </cell>
          <cell r="C142" t="str">
            <v>　内貼共</v>
          </cell>
          <cell r="E142">
            <v>0</v>
          </cell>
          <cell r="G142">
            <v>0</v>
          </cell>
          <cell r="H142">
            <v>240000</v>
          </cell>
          <cell r="I142">
            <v>0.8</v>
          </cell>
          <cell r="J142">
            <v>192000</v>
          </cell>
          <cell r="L142">
            <v>192000</v>
          </cell>
        </row>
        <row r="143">
          <cell r="E143">
            <v>0</v>
          </cell>
          <cell r="G143">
            <v>0</v>
          </cell>
          <cell r="J143">
            <v>0</v>
          </cell>
          <cell r="L143">
            <v>0</v>
          </cell>
        </row>
        <row r="144">
          <cell r="E144">
            <v>0</v>
          </cell>
          <cell r="G144">
            <v>0</v>
          </cell>
          <cell r="J144">
            <v>0</v>
          </cell>
          <cell r="L144">
            <v>0</v>
          </cell>
        </row>
        <row r="145">
          <cell r="E145">
            <v>0</v>
          </cell>
          <cell r="G145">
            <v>0</v>
          </cell>
          <cell r="J145">
            <v>0</v>
          </cell>
          <cell r="L145">
            <v>0</v>
          </cell>
        </row>
        <row r="146">
          <cell r="B146" t="str">
            <v>　排気消音ダクト</v>
          </cell>
          <cell r="C146" t="str">
            <v>　内貼共</v>
          </cell>
          <cell r="E146">
            <v>0</v>
          </cell>
          <cell r="G146">
            <v>0</v>
          </cell>
          <cell r="H146">
            <v>240000</v>
          </cell>
          <cell r="I146">
            <v>0.8</v>
          </cell>
          <cell r="J146">
            <v>192000</v>
          </cell>
          <cell r="L146">
            <v>192000</v>
          </cell>
        </row>
        <row r="147">
          <cell r="E147">
            <v>0</v>
          </cell>
          <cell r="G147">
            <v>0</v>
          </cell>
          <cell r="J147">
            <v>0</v>
          </cell>
          <cell r="L147">
            <v>0</v>
          </cell>
        </row>
        <row r="148">
          <cell r="B148" t="str">
            <v>　スカム・スキマー装置</v>
          </cell>
          <cell r="E148">
            <v>0</v>
          </cell>
          <cell r="G148">
            <v>0</v>
          </cell>
          <cell r="H148">
            <v>66000</v>
          </cell>
          <cell r="I148">
            <v>0.8</v>
          </cell>
          <cell r="J148">
            <v>52800</v>
          </cell>
          <cell r="L148">
            <v>52800</v>
          </cell>
        </row>
        <row r="149">
          <cell r="E149">
            <v>0</v>
          </cell>
          <cell r="G149">
            <v>0</v>
          </cell>
          <cell r="J149">
            <v>0</v>
          </cell>
          <cell r="L149">
            <v>0</v>
          </cell>
        </row>
        <row r="150">
          <cell r="B150" t="str">
            <v>　搬入据付費</v>
          </cell>
          <cell r="E150">
            <v>0</v>
          </cell>
          <cell r="G150">
            <v>0</v>
          </cell>
          <cell r="H150">
            <v>520000</v>
          </cell>
          <cell r="I150">
            <v>0.8</v>
          </cell>
          <cell r="J150">
            <v>416000</v>
          </cell>
          <cell r="L150">
            <v>416000</v>
          </cell>
        </row>
        <row r="151">
          <cell r="E151">
            <v>0</v>
          </cell>
          <cell r="G151">
            <v>0</v>
          </cell>
          <cell r="J151">
            <v>0</v>
          </cell>
          <cell r="L151">
            <v>0</v>
          </cell>
        </row>
        <row r="152">
          <cell r="B152" t="str">
            <v xml:space="preserve"> ②配管設備工事</v>
          </cell>
          <cell r="E152">
            <v>0</v>
          </cell>
          <cell r="G152">
            <v>0</v>
          </cell>
          <cell r="J152">
            <v>0</v>
          </cell>
          <cell r="L152">
            <v>0</v>
          </cell>
        </row>
        <row r="153">
          <cell r="E153">
            <v>0</v>
          </cell>
          <cell r="G153">
            <v>0</v>
          </cell>
          <cell r="J153">
            <v>0</v>
          </cell>
          <cell r="L153">
            <v>0</v>
          </cell>
        </row>
        <row r="154">
          <cell r="B154" t="str">
            <v>　ＳＧＰ－Ｗ</v>
          </cell>
          <cell r="C154" t="str">
            <v>　　40</v>
          </cell>
          <cell r="E154">
            <v>0</v>
          </cell>
          <cell r="G154">
            <v>0</v>
          </cell>
          <cell r="H154">
            <v>6830</v>
          </cell>
          <cell r="J154">
            <v>6830</v>
          </cell>
          <cell r="L154">
            <v>6830</v>
          </cell>
          <cell r="M154" t="str">
            <v>複合単価</v>
          </cell>
        </row>
        <row r="155">
          <cell r="C155" t="str">
            <v>　　32</v>
          </cell>
          <cell r="E155">
            <v>0</v>
          </cell>
          <cell r="G155">
            <v>0</v>
          </cell>
          <cell r="H155">
            <v>6150</v>
          </cell>
          <cell r="J155">
            <v>6150</v>
          </cell>
          <cell r="L155">
            <v>6150</v>
          </cell>
          <cell r="M155" t="str">
            <v>複合単価</v>
          </cell>
        </row>
        <row r="156">
          <cell r="C156" t="str">
            <v>　　25</v>
          </cell>
          <cell r="E156">
            <v>0</v>
          </cell>
          <cell r="G156">
            <v>0</v>
          </cell>
          <cell r="H156">
            <v>4930</v>
          </cell>
          <cell r="J156">
            <v>4930</v>
          </cell>
          <cell r="L156">
            <v>4930</v>
          </cell>
          <cell r="M156" t="str">
            <v>複合単価</v>
          </cell>
        </row>
        <row r="157">
          <cell r="C157" t="str">
            <v>　　20</v>
          </cell>
          <cell r="E157">
            <v>0</v>
          </cell>
          <cell r="G157">
            <v>0</v>
          </cell>
          <cell r="H157">
            <v>3880</v>
          </cell>
          <cell r="J157">
            <v>3880</v>
          </cell>
          <cell r="L157">
            <v>3880</v>
          </cell>
          <cell r="M157" t="str">
            <v>複合単価</v>
          </cell>
        </row>
        <row r="158">
          <cell r="C158" t="str">
            <v>　　15</v>
          </cell>
          <cell r="E158">
            <v>0</v>
          </cell>
          <cell r="G158">
            <v>0</v>
          </cell>
          <cell r="H158">
            <v>3400</v>
          </cell>
          <cell r="J158">
            <v>3400</v>
          </cell>
          <cell r="L158">
            <v>3400</v>
          </cell>
          <cell r="M158" t="str">
            <v>複合単価</v>
          </cell>
        </row>
        <row r="159">
          <cell r="B159" t="str">
            <v>　ＶＵ</v>
          </cell>
          <cell r="C159" t="str">
            <v>　 150</v>
          </cell>
          <cell r="E159">
            <v>0</v>
          </cell>
          <cell r="G159">
            <v>0</v>
          </cell>
          <cell r="H159">
            <v>13300</v>
          </cell>
          <cell r="J159">
            <v>13300</v>
          </cell>
          <cell r="L159">
            <v>13300</v>
          </cell>
          <cell r="M159" t="str">
            <v>複合単価</v>
          </cell>
        </row>
        <row r="160">
          <cell r="C160" t="str">
            <v>　 125</v>
          </cell>
          <cell r="E160">
            <v>0</v>
          </cell>
          <cell r="G160">
            <v>0</v>
          </cell>
          <cell r="H160">
            <v>10900</v>
          </cell>
          <cell r="J160">
            <v>10900</v>
          </cell>
          <cell r="L160">
            <v>10900</v>
          </cell>
          <cell r="M160" t="str">
            <v>複合単価</v>
          </cell>
        </row>
        <row r="161">
          <cell r="C161" t="str">
            <v>　 100</v>
          </cell>
          <cell r="E161">
            <v>0</v>
          </cell>
          <cell r="G161">
            <v>0</v>
          </cell>
          <cell r="H161">
            <v>8560</v>
          </cell>
          <cell r="J161">
            <v>8560</v>
          </cell>
          <cell r="L161">
            <v>8560</v>
          </cell>
          <cell r="M161" t="str">
            <v>複合単価</v>
          </cell>
        </row>
        <row r="162">
          <cell r="B162" t="str">
            <v>　ＶＰ</v>
          </cell>
          <cell r="C162" t="str">
            <v>　　65</v>
          </cell>
          <cell r="E162">
            <v>0</v>
          </cell>
          <cell r="G162">
            <v>0</v>
          </cell>
          <cell r="H162">
            <v>5980</v>
          </cell>
          <cell r="J162">
            <v>5980</v>
          </cell>
          <cell r="L162">
            <v>5980</v>
          </cell>
          <cell r="M162" t="str">
            <v>複合単価</v>
          </cell>
        </row>
        <row r="163">
          <cell r="C163" t="str">
            <v xml:space="preserve">    50</v>
          </cell>
          <cell r="E163">
            <v>0</v>
          </cell>
          <cell r="G163">
            <v>0</v>
          </cell>
          <cell r="H163">
            <v>4690</v>
          </cell>
          <cell r="J163">
            <v>4690</v>
          </cell>
          <cell r="L163">
            <v>4690</v>
          </cell>
          <cell r="M163" t="str">
            <v>複合単価</v>
          </cell>
        </row>
        <row r="164">
          <cell r="E164">
            <v>0</v>
          </cell>
          <cell r="G164">
            <v>0</v>
          </cell>
          <cell r="J164">
            <v>0</v>
          </cell>
          <cell r="L164">
            <v>0</v>
          </cell>
        </row>
        <row r="165">
          <cell r="B165" t="str">
            <v>　チャッキ弁</v>
          </cell>
          <cell r="C165" t="str">
            <v>　JIS 10K     50</v>
          </cell>
          <cell r="E165">
            <v>0</v>
          </cell>
          <cell r="G165">
            <v>0</v>
          </cell>
          <cell r="H165">
            <v>10900</v>
          </cell>
          <cell r="J165">
            <v>10900</v>
          </cell>
          <cell r="L165">
            <v>10900</v>
          </cell>
          <cell r="M165" t="str">
            <v>複合単価</v>
          </cell>
        </row>
        <row r="166">
          <cell r="B166" t="str">
            <v>　ストップ弁</v>
          </cell>
          <cell r="C166" t="str">
            <v>　JIS 5K      40</v>
          </cell>
          <cell r="E166">
            <v>0</v>
          </cell>
          <cell r="G166">
            <v>0</v>
          </cell>
          <cell r="H166">
            <v>7050</v>
          </cell>
          <cell r="J166">
            <v>7050</v>
          </cell>
          <cell r="L166">
            <v>7050</v>
          </cell>
          <cell r="M166" t="str">
            <v>複合単価</v>
          </cell>
        </row>
        <row r="167">
          <cell r="C167">
            <v>32</v>
          </cell>
          <cell r="E167">
            <v>0</v>
          </cell>
          <cell r="G167">
            <v>0</v>
          </cell>
          <cell r="H167">
            <v>6060</v>
          </cell>
          <cell r="J167">
            <v>6060</v>
          </cell>
          <cell r="L167">
            <v>6060</v>
          </cell>
          <cell r="M167" t="str">
            <v>複合単価</v>
          </cell>
        </row>
        <row r="168">
          <cell r="C168">
            <v>25</v>
          </cell>
          <cell r="E168">
            <v>0</v>
          </cell>
          <cell r="G168">
            <v>0</v>
          </cell>
          <cell r="H168">
            <v>3980</v>
          </cell>
          <cell r="J168">
            <v>3980</v>
          </cell>
          <cell r="L168">
            <v>3980</v>
          </cell>
          <cell r="M168" t="str">
            <v>複合単価</v>
          </cell>
        </row>
        <row r="169">
          <cell r="C169">
            <v>20</v>
          </cell>
          <cell r="E169">
            <v>0</v>
          </cell>
          <cell r="G169">
            <v>0</v>
          </cell>
          <cell r="H169">
            <v>3210</v>
          </cell>
          <cell r="J169">
            <v>3210</v>
          </cell>
          <cell r="L169">
            <v>3210</v>
          </cell>
          <cell r="M169" t="str">
            <v>複合単価</v>
          </cell>
        </row>
        <row r="170">
          <cell r="C170">
            <v>15</v>
          </cell>
          <cell r="E170">
            <v>0</v>
          </cell>
          <cell r="G170">
            <v>0</v>
          </cell>
          <cell r="H170">
            <v>2660</v>
          </cell>
          <cell r="J170">
            <v>2660</v>
          </cell>
          <cell r="L170">
            <v>2660</v>
          </cell>
          <cell r="M170" t="str">
            <v>複合単価</v>
          </cell>
        </row>
        <row r="171">
          <cell r="E171">
            <v>0</v>
          </cell>
          <cell r="G171">
            <v>0</v>
          </cell>
          <cell r="J171">
            <v>0</v>
          </cell>
          <cell r="L171">
            <v>0</v>
          </cell>
        </row>
        <row r="172">
          <cell r="B172" t="str">
            <v>　配管支持</v>
          </cell>
          <cell r="C172" t="str">
            <v>　SUS</v>
          </cell>
          <cell r="E172">
            <v>0</v>
          </cell>
          <cell r="G172">
            <v>0</v>
          </cell>
          <cell r="H172">
            <v>230000</v>
          </cell>
          <cell r="I172">
            <v>0.8</v>
          </cell>
          <cell r="J172">
            <v>184000</v>
          </cell>
          <cell r="L172">
            <v>184000</v>
          </cell>
        </row>
        <row r="173">
          <cell r="E173">
            <v>0</v>
          </cell>
          <cell r="G173">
            <v>0</v>
          </cell>
          <cell r="J173">
            <v>0</v>
          </cell>
          <cell r="L173">
            <v>0</v>
          </cell>
        </row>
        <row r="174">
          <cell r="B174" t="str">
            <v>　スリーブ</v>
          </cell>
          <cell r="E174">
            <v>0</v>
          </cell>
          <cell r="G174">
            <v>0</v>
          </cell>
          <cell r="H174">
            <v>80000</v>
          </cell>
          <cell r="I174">
            <v>0.8</v>
          </cell>
          <cell r="J174">
            <v>64000</v>
          </cell>
          <cell r="L174">
            <v>64000</v>
          </cell>
        </row>
        <row r="175">
          <cell r="E175">
            <v>0</v>
          </cell>
          <cell r="G175">
            <v>0</v>
          </cell>
          <cell r="J175">
            <v>0</v>
          </cell>
          <cell r="L175">
            <v>0</v>
          </cell>
        </row>
        <row r="176">
          <cell r="B176" t="str">
            <v>　塗装費</v>
          </cell>
          <cell r="E176">
            <v>0</v>
          </cell>
          <cell r="G176">
            <v>0</v>
          </cell>
          <cell r="H176">
            <v>80000</v>
          </cell>
          <cell r="I176">
            <v>0.8</v>
          </cell>
          <cell r="J176">
            <v>64000</v>
          </cell>
          <cell r="L176">
            <v>64000</v>
          </cell>
        </row>
        <row r="177">
          <cell r="E177">
            <v>0</v>
          </cell>
          <cell r="G177">
            <v>0</v>
          </cell>
          <cell r="J177">
            <v>0</v>
          </cell>
          <cell r="L177">
            <v>0</v>
          </cell>
        </row>
        <row r="178">
          <cell r="E178">
            <v>0</v>
          </cell>
          <cell r="G178">
            <v>0</v>
          </cell>
          <cell r="J178">
            <v>0</v>
          </cell>
          <cell r="L178">
            <v>0</v>
          </cell>
        </row>
        <row r="179">
          <cell r="E179">
            <v>0</v>
          </cell>
          <cell r="G179">
            <v>0</v>
          </cell>
          <cell r="J179">
            <v>0</v>
          </cell>
          <cell r="L179">
            <v>0</v>
          </cell>
        </row>
        <row r="180">
          <cell r="B180" t="str">
            <v>４．電気設備工事</v>
          </cell>
          <cell r="E180">
            <v>0</v>
          </cell>
          <cell r="G180">
            <v>0</v>
          </cell>
          <cell r="J180">
            <v>0</v>
          </cell>
          <cell r="L180">
            <v>0</v>
          </cell>
        </row>
        <row r="181">
          <cell r="E181">
            <v>0</v>
          </cell>
          <cell r="G181">
            <v>0</v>
          </cell>
          <cell r="J181">
            <v>0</v>
          </cell>
          <cell r="L181">
            <v>0</v>
          </cell>
        </row>
        <row r="182">
          <cell r="B182" t="str">
            <v xml:space="preserve"> ①動力設備工事</v>
          </cell>
          <cell r="E182">
            <v>0</v>
          </cell>
          <cell r="G182">
            <v>0</v>
          </cell>
          <cell r="J182">
            <v>0</v>
          </cell>
          <cell r="L182">
            <v>0</v>
          </cell>
        </row>
        <row r="183">
          <cell r="E183">
            <v>0</v>
          </cell>
          <cell r="G183">
            <v>0</v>
          </cell>
          <cell r="J183">
            <v>0</v>
          </cell>
          <cell r="L183">
            <v>0</v>
          </cell>
        </row>
        <row r="184">
          <cell r="B184" t="str">
            <v>　電線管</v>
          </cell>
          <cell r="C184" t="str">
            <v>　HIVE-28</v>
          </cell>
          <cell r="E184">
            <v>0</v>
          </cell>
          <cell r="G184">
            <v>0</v>
          </cell>
          <cell r="H184">
            <v>1500</v>
          </cell>
          <cell r="J184">
            <v>1500</v>
          </cell>
          <cell r="L184">
            <v>1500</v>
          </cell>
          <cell r="M184" t="str">
            <v>複合単価</v>
          </cell>
        </row>
        <row r="185">
          <cell r="C185" t="str">
            <v>　HIVE-22</v>
          </cell>
          <cell r="E185">
            <v>0</v>
          </cell>
          <cell r="G185">
            <v>0</v>
          </cell>
          <cell r="H185">
            <v>1170</v>
          </cell>
          <cell r="J185">
            <v>1170</v>
          </cell>
          <cell r="L185">
            <v>1170</v>
          </cell>
          <cell r="M185" t="str">
            <v>複合単価</v>
          </cell>
        </row>
        <row r="186">
          <cell r="E186">
            <v>0</v>
          </cell>
          <cell r="G186">
            <v>0</v>
          </cell>
          <cell r="J186">
            <v>0</v>
          </cell>
          <cell r="L186">
            <v>0</v>
          </cell>
        </row>
        <row r="187">
          <cell r="B187" t="str">
            <v>　ノーマルベント</v>
          </cell>
          <cell r="C187" t="str">
            <v>　HIVE-26</v>
          </cell>
          <cell r="E187">
            <v>0</v>
          </cell>
          <cell r="G187">
            <v>0</v>
          </cell>
          <cell r="H187">
            <v>250</v>
          </cell>
          <cell r="J187">
            <v>250</v>
          </cell>
          <cell r="L187">
            <v>250</v>
          </cell>
          <cell r="M187" t="str">
            <v>複合単価</v>
          </cell>
        </row>
        <row r="188">
          <cell r="E188">
            <v>0</v>
          </cell>
          <cell r="G188">
            <v>0</v>
          </cell>
          <cell r="J188">
            <v>0</v>
          </cell>
          <cell r="L188">
            <v>0</v>
          </cell>
        </row>
        <row r="189">
          <cell r="B189" t="str">
            <v>　アウトレットボックス</v>
          </cell>
          <cell r="C189" t="str">
            <v>四角中浅埋込 PVC</v>
          </cell>
          <cell r="E189">
            <v>0</v>
          </cell>
          <cell r="G189">
            <v>0</v>
          </cell>
          <cell r="H189">
            <v>2120</v>
          </cell>
          <cell r="J189">
            <v>2120</v>
          </cell>
          <cell r="L189">
            <v>2120</v>
          </cell>
          <cell r="M189" t="str">
            <v>複合単価</v>
          </cell>
        </row>
        <row r="190">
          <cell r="C190" t="str">
            <v>四角大深埋込 PVC</v>
          </cell>
          <cell r="E190">
            <v>0</v>
          </cell>
          <cell r="G190">
            <v>0</v>
          </cell>
          <cell r="H190">
            <v>2260</v>
          </cell>
          <cell r="J190">
            <v>2260</v>
          </cell>
          <cell r="L190">
            <v>2260</v>
          </cell>
          <cell r="M190" t="str">
            <v>複合単価</v>
          </cell>
        </row>
        <row r="191">
          <cell r="E191">
            <v>0</v>
          </cell>
          <cell r="G191">
            <v>0</v>
          </cell>
          <cell r="J191">
            <v>0</v>
          </cell>
          <cell r="L191">
            <v>0</v>
          </cell>
        </row>
        <row r="192">
          <cell r="B192" t="str">
            <v>　電線</v>
          </cell>
          <cell r="C192" t="str">
            <v>　CV2mm2×4C</v>
          </cell>
          <cell r="E192">
            <v>0</v>
          </cell>
          <cell r="G192">
            <v>0</v>
          </cell>
          <cell r="H192">
            <v>530</v>
          </cell>
          <cell r="J192">
            <v>530</v>
          </cell>
          <cell r="L192">
            <v>530</v>
          </cell>
          <cell r="M192" t="str">
            <v>複合単価</v>
          </cell>
        </row>
        <row r="193">
          <cell r="C193" t="str">
            <v xml:space="preserve">  CVV2mm2×3C</v>
          </cell>
          <cell r="E193">
            <v>0</v>
          </cell>
          <cell r="G193">
            <v>0</v>
          </cell>
          <cell r="H193">
            <v>440</v>
          </cell>
          <cell r="J193">
            <v>440</v>
          </cell>
          <cell r="L193">
            <v>440</v>
          </cell>
          <cell r="M193" t="str">
            <v>複合単価</v>
          </cell>
        </row>
        <row r="194">
          <cell r="C194" t="str">
            <v xml:space="preserve">  CVV2mm2×4C</v>
          </cell>
          <cell r="E194">
            <v>0</v>
          </cell>
          <cell r="G194">
            <v>0</v>
          </cell>
          <cell r="H194">
            <v>530</v>
          </cell>
          <cell r="J194">
            <v>530</v>
          </cell>
          <cell r="L194">
            <v>530</v>
          </cell>
          <cell r="M194" t="str">
            <v>複合単価</v>
          </cell>
        </row>
        <row r="195">
          <cell r="E195">
            <v>0</v>
          </cell>
          <cell r="G195">
            <v>0</v>
          </cell>
          <cell r="J195">
            <v>0</v>
          </cell>
          <cell r="L195">
            <v>0</v>
          </cell>
        </row>
        <row r="196">
          <cell r="B196" t="str">
            <v>　動力制御盤</v>
          </cell>
          <cell r="E196">
            <v>0</v>
          </cell>
          <cell r="G196">
            <v>0</v>
          </cell>
          <cell r="H196">
            <v>1420000</v>
          </cell>
          <cell r="J196">
            <v>1420000</v>
          </cell>
          <cell r="L196">
            <v>1420000</v>
          </cell>
          <cell r="M196" t="str">
            <v>複合単価</v>
          </cell>
        </row>
        <row r="197">
          <cell r="E197">
            <v>0</v>
          </cell>
          <cell r="G197">
            <v>0</v>
          </cell>
          <cell r="J197">
            <v>0</v>
          </cell>
          <cell r="L197">
            <v>0</v>
          </cell>
        </row>
        <row r="198">
          <cell r="B198" t="str">
            <v>　同上基礎</v>
          </cell>
          <cell r="E198">
            <v>0</v>
          </cell>
          <cell r="G198">
            <v>0</v>
          </cell>
          <cell r="H198">
            <v>45000</v>
          </cell>
          <cell r="I198">
            <v>0.8</v>
          </cell>
          <cell r="J198">
            <v>36000</v>
          </cell>
          <cell r="L198">
            <v>36000</v>
          </cell>
        </row>
        <row r="199">
          <cell r="E199">
            <v>0</v>
          </cell>
          <cell r="G199">
            <v>0</v>
          </cell>
          <cell r="J199">
            <v>0</v>
          </cell>
          <cell r="L199">
            <v>0</v>
          </cell>
        </row>
        <row r="200">
          <cell r="B200" t="str">
            <v>　フロートスイッチ</v>
          </cell>
          <cell r="E200">
            <v>0</v>
          </cell>
          <cell r="G200">
            <v>0</v>
          </cell>
          <cell r="H200">
            <v>32100</v>
          </cell>
          <cell r="J200">
            <v>32100</v>
          </cell>
          <cell r="L200">
            <v>32100</v>
          </cell>
          <cell r="M200" t="str">
            <v>複合単価</v>
          </cell>
        </row>
        <row r="201">
          <cell r="E201">
            <v>0</v>
          </cell>
          <cell r="G201">
            <v>0</v>
          </cell>
          <cell r="J201">
            <v>0</v>
          </cell>
          <cell r="L201">
            <v>0</v>
          </cell>
        </row>
        <row r="202">
          <cell r="B202" t="str">
            <v>　ﾎﾟﾝﾌﾟﾌﾛｰﾄｹｰﾌﾞﾙ支持</v>
          </cell>
          <cell r="E202">
            <v>0</v>
          </cell>
          <cell r="G202">
            <v>0</v>
          </cell>
          <cell r="H202">
            <v>8320</v>
          </cell>
          <cell r="I202">
            <v>0.8</v>
          </cell>
          <cell r="J202">
            <v>6656</v>
          </cell>
          <cell r="L202">
            <v>6650</v>
          </cell>
        </row>
        <row r="203">
          <cell r="E203">
            <v>0</v>
          </cell>
          <cell r="G203">
            <v>0</v>
          </cell>
          <cell r="J203">
            <v>0</v>
          </cell>
          <cell r="L203">
            <v>0</v>
          </cell>
        </row>
        <row r="204">
          <cell r="B204" t="str">
            <v>　防水プリカチューブ</v>
          </cell>
          <cell r="C204" t="str">
            <v>　0.5m</v>
          </cell>
          <cell r="E204">
            <v>0</v>
          </cell>
          <cell r="G204">
            <v>0</v>
          </cell>
          <cell r="H204">
            <v>1670</v>
          </cell>
          <cell r="J204">
            <v>1670</v>
          </cell>
          <cell r="L204">
            <v>1670</v>
          </cell>
          <cell r="M204" t="str">
            <v>複合単価</v>
          </cell>
        </row>
        <row r="205">
          <cell r="E205">
            <v>0</v>
          </cell>
          <cell r="G205">
            <v>0</v>
          </cell>
          <cell r="J205">
            <v>0</v>
          </cell>
          <cell r="L205">
            <v>0</v>
          </cell>
        </row>
        <row r="206">
          <cell r="B206" t="str">
            <v>　接地材料</v>
          </cell>
          <cell r="E206">
            <v>0</v>
          </cell>
          <cell r="G206">
            <v>0</v>
          </cell>
          <cell r="H206">
            <v>5500</v>
          </cell>
          <cell r="I206">
            <v>0.8</v>
          </cell>
          <cell r="J206">
            <v>4400</v>
          </cell>
          <cell r="L206">
            <v>4400</v>
          </cell>
        </row>
        <row r="207">
          <cell r="E207">
            <v>0</v>
          </cell>
          <cell r="G207">
            <v>0</v>
          </cell>
          <cell r="J207">
            <v>0</v>
          </cell>
          <cell r="L207">
            <v>0</v>
          </cell>
        </row>
        <row r="208">
          <cell r="B208" t="str">
            <v>　土工事</v>
          </cell>
          <cell r="E208">
            <v>0</v>
          </cell>
          <cell r="G208">
            <v>0</v>
          </cell>
          <cell r="H208">
            <v>60000</v>
          </cell>
          <cell r="I208">
            <v>0.8</v>
          </cell>
          <cell r="J208">
            <v>48000</v>
          </cell>
          <cell r="L208">
            <v>48000</v>
          </cell>
        </row>
        <row r="209">
          <cell r="E209">
            <v>0</v>
          </cell>
          <cell r="G209">
            <v>0</v>
          </cell>
          <cell r="J209">
            <v>0</v>
          </cell>
          <cell r="L209">
            <v>0</v>
          </cell>
        </row>
        <row r="210">
          <cell r="B210" t="str">
            <v>　機械回送費</v>
          </cell>
          <cell r="E210">
            <v>0</v>
          </cell>
          <cell r="G210">
            <v>0</v>
          </cell>
          <cell r="H210">
            <v>60000</v>
          </cell>
          <cell r="I210">
            <v>0.8</v>
          </cell>
          <cell r="J210">
            <v>48000</v>
          </cell>
          <cell r="L210">
            <v>48000</v>
          </cell>
        </row>
        <row r="211">
          <cell r="E211">
            <v>0</v>
          </cell>
          <cell r="G211">
            <v>0</v>
          </cell>
          <cell r="J211">
            <v>0</v>
          </cell>
          <cell r="L211">
            <v>0</v>
          </cell>
        </row>
        <row r="212">
          <cell r="E212">
            <v>0</v>
          </cell>
          <cell r="G212">
            <v>0</v>
          </cell>
          <cell r="J212">
            <v>0</v>
          </cell>
          <cell r="L212">
            <v>0</v>
          </cell>
        </row>
        <row r="213">
          <cell r="E213">
            <v>0</v>
          </cell>
          <cell r="G213">
            <v>0</v>
          </cell>
          <cell r="J213">
            <v>0</v>
          </cell>
          <cell r="L213">
            <v>0</v>
          </cell>
        </row>
        <row r="214">
          <cell r="B214" t="str">
            <v xml:space="preserve"> ②電灯設備工事</v>
          </cell>
          <cell r="E214">
            <v>0</v>
          </cell>
          <cell r="G214">
            <v>0</v>
          </cell>
          <cell r="J214">
            <v>0</v>
          </cell>
          <cell r="L214">
            <v>0</v>
          </cell>
        </row>
        <row r="215">
          <cell r="E215">
            <v>0</v>
          </cell>
          <cell r="G215">
            <v>0</v>
          </cell>
          <cell r="J215">
            <v>0</v>
          </cell>
          <cell r="L215">
            <v>0</v>
          </cell>
        </row>
        <row r="216">
          <cell r="B216" t="str">
            <v>　電線管</v>
          </cell>
          <cell r="C216" t="str">
            <v>　HIVE-16</v>
          </cell>
          <cell r="E216">
            <v>0</v>
          </cell>
          <cell r="G216">
            <v>0</v>
          </cell>
          <cell r="H216">
            <v>960</v>
          </cell>
          <cell r="J216">
            <v>960</v>
          </cell>
          <cell r="L216">
            <v>960</v>
          </cell>
          <cell r="M216" t="str">
            <v>複合単価</v>
          </cell>
        </row>
        <row r="217">
          <cell r="E217">
            <v>0</v>
          </cell>
          <cell r="G217">
            <v>0</v>
          </cell>
          <cell r="J217">
            <v>0</v>
          </cell>
          <cell r="L217">
            <v>0</v>
          </cell>
        </row>
        <row r="218">
          <cell r="B218" t="str">
            <v>　アウトレットボックス</v>
          </cell>
          <cell r="C218" t="str">
            <v>四角中浅埋込 PVC</v>
          </cell>
          <cell r="E218">
            <v>0</v>
          </cell>
          <cell r="G218">
            <v>0</v>
          </cell>
          <cell r="H218">
            <v>2120</v>
          </cell>
          <cell r="J218">
            <v>2120</v>
          </cell>
          <cell r="L218">
            <v>2120</v>
          </cell>
          <cell r="M218" t="str">
            <v>複合単価</v>
          </cell>
        </row>
        <row r="219">
          <cell r="E219">
            <v>0</v>
          </cell>
          <cell r="G219">
            <v>0</v>
          </cell>
          <cell r="J219">
            <v>0</v>
          </cell>
          <cell r="L219">
            <v>0</v>
          </cell>
        </row>
        <row r="220">
          <cell r="B220" t="str">
            <v>　コンクリートボックス</v>
          </cell>
          <cell r="C220" t="str">
            <v>　八角深　75mm</v>
          </cell>
          <cell r="E220">
            <v>0</v>
          </cell>
          <cell r="G220">
            <v>0</v>
          </cell>
          <cell r="H220">
            <v>2290</v>
          </cell>
          <cell r="J220">
            <v>2290</v>
          </cell>
          <cell r="L220">
            <v>2290</v>
          </cell>
          <cell r="M220" t="str">
            <v>複合単価</v>
          </cell>
        </row>
        <row r="221">
          <cell r="E221">
            <v>0</v>
          </cell>
          <cell r="G221">
            <v>0</v>
          </cell>
          <cell r="J221">
            <v>0</v>
          </cell>
          <cell r="L221">
            <v>0</v>
          </cell>
        </row>
        <row r="222">
          <cell r="B222" t="str">
            <v>　電線</v>
          </cell>
          <cell r="C222" t="str">
            <v>　IV-2mm2</v>
          </cell>
          <cell r="E222">
            <v>0</v>
          </cell>
          <cell r="G222">
            <v>0</v>
          </cell>
          <cell r="H222">
            <v>230</v>
          </cell>
          <cell r="J222">
            <v>230</v>
          </cell>
          <cell r="L222">
            <v>230</v>
          </cell>
          <cell r="M222" t="str">
            <v>複合単価</v>
          </cell>
        </row>
        <row r="223">
          <cell r="E223">
            <v>0</v>
          </cell>
          <cell r="G223">
            <v>0</v>
          </cell>
          <cell r="J223">
            <v>0</v>
          </cell>
          <cell r="L223">
            <v>0</v>
          </cell>
        </row>
        <row r="224">
          <cell r="B224" t="str">
            <v>　埋込コンセント</v>
          </cell>
          <cell r="C224" t="str">
            <v>2P 15Ax1 ﾌﾟﾚｰﾄ共</v>
          </cell>
          <cell r="E224">
            <v>0</v>
          </cell>
          <cell r="G224">
            <v>0</v>
          </cell>
          <cell r="H224">
            <v>1320</v>
          </cell>
          <cell r="J224">
            <v>1320</v>
          </cell>
          <cell r="L224">
            <v>1320</v>
          </cell>
          <cell r="M224" t="str">
            <v>複合単価</v>
          </cell>
        </row>
        <row r="225">
          <cell r="E225">
            <v>0</v>
          </cell>
          <cell r="G225">
            <v>0</v>
          </cell>
          <cell r="J225">
            <v>0</v>
          </cell>
          <cell r="L225">
            <v>0</v>
          </cell>
        </row>
        <row r="226">
          <cell r="B226" t="str">
            <v>　埋込スイッチ</v>
          </cell>
          <cell r="C226" t="str">
            <v>　1P　15Ax1</v>
          </cell>
          <cell r="E226">
            <v>0</v>
          </cell>
          <cell r="G226">
            <v>0</v>
          </cell>
          <cell r="H226">
            <v>1300</v>
          </cell>
          <cell r="J226">
            <v>1300</v>
          </cell>
          <cell r="L226">
            <v>1300</v>
          </cell>
          <cell r="M226" t="str">
            <v>複合単価</v>
          </cell>
        </row>
        <row r="227">
          <cell r="E227">
            <v>0</v>
          </cell>
          <cell r="G227">
            <v>0</v>
          </cell>
          <cell r="J227">
            <v>0</v>
          </cell>
          <cell r="L227">
            <v>0</v>
          </cell>
        </row>
        <row r="228">
          <cell r="B228" t="str">
            <v>　換気扇サーモスイッチ</v>
          </cell>
          <cell r="E228">
            <v>0</v>
          </cell>
          <cell r="G228">
            <v>0</v>
          </cell>
          <cell r="H228">
            <v>17600</v>
          </cell>
          <cell r="J228">
            <v>17600</v>
          </cell>
          <cell r="L228">
            <v>17600</v>
          </cell>
          <cell r="M228" t="str">
            <v>複合単価</v>
          </cell>
        </row>
        <row r="229">
          <cell r="E229">
            <v>0</v>
          </cell>
          <cell r="G229">
            <v>0</v>
          </cell>
          <cell r="J229">
            <v>0</v>
          </cell>
          <cell r="L229">
            <v>0</v>
          </cell>
        </row>
        <row r="230">
          <cell r="B230" t="str">
            <v>　照明器具</v>
          </cell>
          <cell r="C230" t="str">
            <v>蛍光灯 笠付40wx2</v>
          </cell>
          <cell r="E230">
            <v>0</v>
          </cell>
          <cell r="G230">
            <v>0</v>
          </cell>
          <cell r="H230">
            <v>13400</v>
          </cell>
          <cell r="J230">
            <v>13400</v>
          </cell>
          <cell r="L230">
            <v>13400</v>
          </cell>
          <cell r="M230" t="str">
            <v>複合単価</v>
          </cell>
        </row>
        <row r="231">
          <cell r="E231">
            <v>0</v>
          </cell>
          <cell r="G231">
            <v>0</v>
          </cell>
          <cell r="J231">
            <v>0</v>
          </cell>
          <cell r="L231">
            <v>0</v>
          </cell>
        </row>
        <row r="232">
          <cell r="B232" t="str">
            <v>　電灯分電盤</v>
          </cell>
          <cell r="E232">
            <v>0</v>
          </cell>
          <cell r="G232">
            <v>0</v>
          </cell>
          <cell r="H232">
            <v>107000</v>
          </cell>
          <cell r="J232">
            <v>107000</v>
          </cell>
          <cell r="L232">
            <v>107000</v>
          </cell>
          <cell r="M232" t="str">
            <v>複合単価</v>
          </cell>
        </row>
        <row r="233">
          <cell r="E233">
            <v>0</v>
          </cell>
          <cell r="G233">
            <v>0</v>
          </cell>
          <cell r="J233">
            <v>0</v>
          </cell>
          <cell r="L233">
            <v>0</v>
          </cell>
        </row>
        <row r="234">
          <cell r="B234" t="str">
            <v>５．試運転調整費</v>
          </cell>
          <cell r="E234">
            <v>0</v>
          </cell>
          <cell r="G234">
            <v>0</v>
          </cell>
          <cell r="J234">
            <v>0</v>
          </cell>
          <cell r="L234">
            <v>0</v>
          </cell>
        </row>
        <row r="235">
          <cell r="E235">
            <v>0</v>
          </cell>
          <cell r="G235">
            <v>0</v>
          </cell>
          <cell r="J235">
            <v>0</v>
          </cell>
          <cell r="L235">
            <v>0</v>
          </cell>
        </row>
        <row r="236">
          <cell r="B236" t="str">
            <v>　機器点検　３ケ月</v>
          </cell>
          <cell r="E236">
            <v>0</v>
          </cell>
          <cell r="G236">
            <v>0</v>
          </cell>
          <cell r="H236">
            <v>60000</v>
          </cell>
          <cell r="I236">
            <v>0.8</v>
          </cell>
          <cell r="J236">
            <v>48000</v>
          </cell>
          <cell r="L236">
            <v>48000</v>
          </cell>
        </row>
        <row r="237">
          <cell r="E237">
            <v>0</v>
          </cell>
          <cell r="G237">
            <v>0</v>
          </cell>
          <cell r="J237">
            <v>0</v>
          </cell>
          <cell r="L237">
            <v>0</v>
          </cell>
        </row>
        <row r="238">
          <cell r="B238" t="str">
            <v>　機器調整　３ケ月</v>
          </cell>
          <cell r="E238">
            <v>0</v>
          </cell>
          <cell r="G238">
            <v>0</v>
          </cell>
          <cell r="H238">
            <v>240000</v>
          </cell>
          <cell r="I238">
            <v>0.8</v>
          </cell>
          <cell r="J238">
            <v>192000</v>
          </cell>
          <cell r="L238">
            <v>192000</v>
          </cell>
        </row>
        <row r="239">
          <cell r="E239">
            <v>0</v>
          </cell>
          <cell r="G239">
            <v>0</v>
          </cell>
          <cell r="J239">
            <v>0</v>
          </cell>
          <cell r="L239">
            <v>0</v>
          </cell>
        </row>
        <row r="240">
          <cell r="B240" t="str">
            <v>６．運搬費</v>
          </cell>
          <cell r="E240">
            <v>0</v>
          </cell>
          <cell r="G240">
            <v>0</v>
          </cell>
          <cell r="H240">
            <v>400000</v>
          </cell>
          <cell r="I240">
            <v>0.8</v>
          </cell>
          <cell r="J240">
            <v>320000</v>
          </cell>
          <cell r="L240">
            <v>320000</v>
          </cell>
        </row>
        <row r="241">
          <cell r="E241">
            <v>0</v>
          </cell>
          <cell r="G241">
            <v>0</v>
          </cell>
          <cell r="J241">
            <v>0</v>
          </cell>
          <cell r="L241">
            <v>0</v>
          </cell>
        </row>
        <row r="242">
          <cell r="E242">
            <v>0</v>
          </cell>
          <cell r="G242">
            <v>0</v>
          </cell>
          <cell r="J242">
            <v>0</v>
          </cell>
          <cell r="L242">
            <v>0</v>
          </cell>
        </row>
        <row r="243">
          <cell r="E243">
            <v>0</v>
          </cell>
          <cell r="G243">
            <v>0</v>
          </cell>
          <cell r="J243">
            <v>0</v>
          </cell>
          <cell r="L243">
            <v>0</v>
          </cell>
        </row>
        <row r="244">
          <cell r="E244">
            <v>0</v>
          </cell>
          <cell r="G244">
            <v>0</v>
          </cell>
          <cell r="J244">
            <v>0</v>
          </cell>
          <cell r="L244">
            <v>0</v>
          </cell>
        </row>
        <row r="245">
          <cell r="E245">
            <v>0</v>
          </cell>
          <cell r="G245">
            <v>0</v>
          </cell>
          <cell r="J245">
            <v>0</v>
          </cell>
          <cell r="L245">
            <v>0</v>
          </cell>
        </row>
        <row r="246">
          <cell r="E246">
            <v>0</v>
          </cell>
          <cell r="G246">
            <v>0</v>
          </cell>
          <cell r="J246">
            <v>0</v>
          </cell>
          <cell r="L246">
            <v>0</v>
          </cell>
        </row>
        <row r="247">
          <cell r="E247">
            <v>0</v>
          </cell>
          <cell r="G247">
            <v>0</v>
          </cell>
          <cell r="J247">
            <v>0</v>
          </cell>
          <cell r="L247">
            <v>0</v>
          </cell>
        </row>
        <row r="248">
          <cell r="B248" t="str">
            <v>スプリンクラー設備工事</v>
          </cell>
          <cell r="E248">
            <v>0</v>
          </cell>
          <cell r="G248">
            <v>0</v>
          </cell>
          <cell r="J248">
            <v>0</v>
          </cell>
          <cell r="L248">
            <v>0</v>
          </cell>
        </row>
        <row r="249">
          <cell r="E249">
            <v>0</v>
          </cell>
          <cell r="G249">
            <v>0</v>
          </cell>
          <cell r="J249">
            <v>0</v>
          </cell>
          <cell r="L249">
            <v>0</v>
          </cell>
        </row>
        <row r="250">
          <cell r="B250" t="str">
            <v>スプリンクラーヘッド</v>
          </cell>
          <cell r="C250" t="str">
            <v>先付型　72℃</v>
          </cell>
          <cell r="E250">
            <v>0</v>
          </cell>
          <cell r="G250">
            <v>0</v>
          </cell>
          <cell r="H250">
            <v>6260</v>
          </cell>
          <cell r="J250">
            <v>6260</v>
          </cell>
          <cell r="L250">
            <v>6260</v>
          </cell>
          <cell r="M250" t="str">
            <v>複合単価</v>
          </cell>
        </row>
        <row r="251">
          <cell r="E251">
            <v>0</v>
          </cell>
          <cell r="G251">
            <v>0</v>
          </cell>
          <cell r="J251">
            <v>0</v>
          </cell>
          <cell r="L251">
            <v>0</v>
          </cell>
        </row>
        <row r="252">
          <cell r="B252" t="str">
            <v>スプリンクラーヘッド</v>
          </cell>
          <cell r="C252" t="str">
            <v>先付型　96℃</v>
          </cell>
          <cell r="E252">
            <v>0</v>
          </cell>
          <cell r="G252">
            <v>0</v>
          </cell>
          <cell r="H252">
            <v>6660</v>
          </cell>
          <cell r="J252">
            <v>6660</v>
          </cell>
          <cell r="L252">
            <v>6660</v>
          </cell>
          <cell r="M252" t="str">
            <v>複合単価</v>
          </cell>
        </row>
        <row r="253">
          <cell r="E253">
            <v>0</v>
          </cell>
          <cell r="G253">
            <v>0</v>
          </cell>
          <cell r="J253">
            <v>0</v>
          </cell>
          <cell r="L253">
            <v>0</v>
          </cell>
        </row>
        <row r="254">
          <cell r="B254" t="str">
            <v>ヘッドカバー</v>
          </cell>
          <cell r="E254">
            <v>0</v>
          </cell>
          <cell r="G254">
            <v>0</v>
          </cell>
          <cell r="H254">
            <v>3250</v>
          </cell>
          <cell r="J254">
            <v>3250</v>
          </cell>
          <cell r="L254">
            <v>3250</v>
          </cell>
          <cell r="M254" t="str">
            <v>複合単価</v>
          </cell>
        </row>
        <row r="255">
          <cell r="E255">
            <v>0</v>
          </cell>
          <cell r="G255">
            <v>0</v>
          </cell>
          <cell r="J255">
            <v>0</v>
          </cell>
          <cell r="L255">
            <v>0</v>
          </cell>
        </row>
        <row r="256">
          <cell r="B256" t="str">
            <v>末端試験弁装置</v>
          </cell>
          <cell r="E256">
            <v>0</v>
          </cell>
          <cell r="G256">
            <v>0</v>
          </cell>
          <cell r="H256">
            <v>27400</v>
          </cell>
          <cell r="J256">
            <v>27400</v>
          </cell>
          <cell r="L256">
            <v>27400</v>
          </cell>
          <cell r="M256" t="str">
            <v>複合単価</v>
          </cell>
        </row>
        <row r="257">
          <cell r="E257">
            <v>0</v>
          </cell>
          <cell r="G257">
            <v>0</v>
          </cell>
          <cell r="J257">
            <v>0</v>
          </cell>
          <cell r="L257">
            <v>0</v>
          </cell>
        </row>
        <row r="258">
          <cell r="B258" t="str">
            <v>湿式アラーム弁装置</v>
          </cell>
          <cell r="C258" t="str">
            <v>65A</v>
          </cell>
          <cell r="E258">
            <v>0</v>
          </cell>
          <cell r="G258">
            <v>0</v>
          </cell>
          <cell r="H258">
            <v>338000</v>
          </cell>
          <cell r="J258">
            <v>338000</v>
          </cell>
          <cell r="L258">
            <v>338000</v>
          </cell>
          <cell r="M258" t="str">
            <v>複合単価</v>
          </cell>
        </row>
        <row r="259">
          <cell r="E259">
            <v>0</v>
          </cell>
          <cell r="G259">
            <v>0</v>
          </cell>
          <cell r="J259">
            <v>0</v>
          </cell>
          <cell r="L259">
            <v>0</v>
          </cell>
        </row>
        <row r="260">
          <cell r="B260" t="str">
            <v>湿式アラーム弁装置</v>
          </cell>
          <cell r="C260" t="str">
            <v>100A</v>
          </cell>
          <cell r="E260">
            <v>0</v>
          </cell>
          <cell r="G260">
            <v>0</v>
          </cell>
          <cell r="H260">
            <v>397000</v>
          </cell>
          <cell r="J260">
            <v>397000</v>
          </cell>
          <cell r="L260">
            <v>397000</v>
          </cell>
          <cell r="M260" t="str">
            <v>複合単価</v>
          </cell>
        </row>
        <row r="261">
          <cell r="E261">
            <v>0</v>
          </cell>
          <cell r="G261">
            <v>0</v>
          </cell>
          <cell r="J261">
            <v>0</v>
          </cell>
          <cell r="L261">
            <v>0</v>
          </cell>
        </row>
        <row r="262">
          <cell r="B262" t="str">
            <v>ｽﾌﾟﾘﾝｸﾗｰﾎﾟﾝﾌﾟﾕﾆｯﾄ</v>
          </cell>
          <cell r="C262" t="str">
            <v>900Lx71mx18.5kw</v>
          </cell>
          <cell r="E262">
            <v>0</v>
          </cell>
          <cell r="G262">
            <v>0</v>
          </cell>
          <cell r="H262">
            <v>2145000</v>
          </cell>
          <cell r="J262">
            <v>2145000</v>
          </cell>
          <cell r="L262">
            <v>2145000</v>
          </cell>
          <cell r="M262" t="str">
            <v>複合単価</v>
          </cell>
        </row>
        <row r="263">
          <cell r="E263">
            <v>0</v>
          </cell>
          <cell r="G263">
            <v>0</v>
          </cell>
          <cell r="J263">
            <v>0</v>
          </cell>
          <cell r="L263">
            <v>0</v>
          </cell>
        </row>
        <row r="264">
          <cell r="B264" t="str">
            <v>補助散水栓</v>
          </cell>
          <cell r="C264" t="str">
            <v>2段　単独･埋込型</v>
          </cell>
          <cell r="E264">
            <v>0</v>
          </cell>
          <cell r="G264">
            <v>0</v>
          </cell>
          <cell r="H264">
            <v>185000</v>
          </cell>
          <cell r="J264">
            <v>185000</v>
          </cell>
          <cell r="L264">
            <v>185000</v>
          </cell>
          <cell r="M264" t="str">
            <v>複合単価</v>
          </cell>
        </row>
        <row r="265">
          <cell r="E265">
            <v>0</v>
          </cell>
          <cell r="G265">
            <v>0</v>
          </cell>
          <cell r="J265">
            <v>0</v>
          </cell>
          <cell r="L265">
            <v>0</v>
          </cell>
        </row>
        <row r="266">
          <cell r="B266" t="str">
            <v>補助散水栓</v>
          </cell>
          <cell r="C266" t="str">
            <v>2段　単独･露出型</v>
          </cell>
          <cell r="E266">
            <v>0</v>
          </cell>
          <cell r="G266">
            <v>0</v>
          </cell>
          <cell r="H266">
            <v>181000</v>
          </cell>
          <cell r="J266">
            <v>181000</v>
          </cell>
          <cell r="L266">
            <v>181000</v>
          </cell>
          <cell r="M266" t="str">
            <v>複合単価</v>
          </cell>
        </row>
        <row r="267">
          <cell r="E267">
            <v>0</v>
          </cell>
          <cell r="G267">
            <v>0</v>
          </cell>
          <cell r="J267">
            <v>0</v>
          </cell>
          <cell r="L267">
            <v>0</v>
          </cell>
        </row>
        <row r="268">
          <cell r="B268" t="str">
            <v>補助散水栓用減圧弁</v>
          </cell>
          <cell r="E268">
            <v>0</v>
          </cell>
          <cell r="G268">
            <v>0</v>
          </cell>
          <cell r="H268">
            <v>18100</v>
          </cell>
          <cell r="J268">
            <v>18100</v>
          </cell>
          <cell r="L268">
            <v>18100</v>
          </cell>
          <cell r="M268" t="str">
            <v>複合単価</v>
          </cell>
        </row>
        <row r="269">
          <cell r="E269">
            <v>0</v>
          </cell>
          <cell r="G269">
            <v>0</v>
          </cell>
          <cell r="J269">
            <v>0</v>
          </cell>
          <cell r="L269">
            <v>0</v>
          </cell>
        </row>
        <row r="270">
          <cell r="B270" t="str">
            <v>双口送水口</v>
          </cell>
          <cell r="C270" t="str">
            <v>自立型</v>
          </cell>
          <cell r="E270">
            <v>0</v>
          </cell>
          <cell r="G270">
            <v>0</v>
          </cell>
          <cell r="H270">
            <v>209000</v>
          </cell>
          <cell r="J270">
            <v>209000</v>
          </cell>
          <cell r="L270">
            <v>209000</v>
          </cell>
          <cell r="M270" t="str">
            <v>複合単価</v>
          </cell>
        </row>
        <row r="271">
          <cell r="E271">
            <v>0</v>
          </cell>
          <cell r="G271">
            <v>0</v>
          </cell>
          <cell r="J271">
            <v>0</v>
          </cell>
          <cell r="L271">
            <v>0</v>
          </cell>
        </row>
        <row r="272">
          <cell r="B272" t="str">
            <v>消火用補給水槽</v>
          </cell>
          <cell r="C272" t="str">
            <v>SUS　1.0m3</v>
          </cell>
          <cell r="E272">
            <v>0</v>
          </cell>
          <cell r="G272">
            <v>0</v>
          </cell>
          <cell r="H272">
            <v>540000</v>
          </cell>
          <cell r="J272">
            <v>540000</v>
          </cell>
          <cell r="L272">
            <v>540000</v>
          </cell>
          <cell r="M272" t="str">
            <v>複合単価</v>
          </cell>
        </row>
        <row r="273">
          <cell r="E273">
            <v>0</v>
          </cell>
          <cell r="G273">
            <v>0</v>
          </cell>
          <cell r="J273">
            <v>0</v>
          </cell>
          <cell r="L273">
            <v>0</v>
          </cell>
        </row>
        <row r="274">
          <cell r="B274" t="str">
            <v>説明板類</v>
          </cell>
          <cell r="E274">
            <v>0</v>
          </cell>
          <cell r="G274">
            <v>0</v>
          </cell>
          <cell r="H274">
            <v>100000</v>
          </cell>
          <cell r="I274">
            <v>0.8</v>
          </cell>
          <cell r="J274">
            <v>80000</v>
          </cell>
          <cell r="L274">
            <v>80000</v>
          </cell>
        </row>
        <row r="275">
          <cell r="E275">
            <v>0</v>
          </cell>
          <cell r="G275">
            <v>0</v>
          </cell>
          <cell r="J275">
            <v>0</v>
          </cell>
          <cell r="L275">
            <v>0</v>
          </cell>
        </row>
        <row r="276">
          <cell r="B276" t="str">
            <v>ＧＶ</v>
          </cell>
          <cell r="C276" t="str">
            <v>100A</v>
          </cell>
          <cell r="E276">
            <v>0</v>
          </cell>
          <cell r="G276">
            <v>0</v>
          </cell>
          <cell r="H276">
            <v>31100</v>
          </cell>
          <cell r="J276">
            <v>31100</v>
          </cell>
          <cell r="L276">
            <v>31100</v>
          </cell>
          <cell r="M276" t="str">
            <v>複合単価</v>
          </cell>
        </row>
        <row r="277">
          <cell r="B277" t="str">
            <v>ＧＶ</v>
          </cell>
          <cell r="C277" t="str">
            <v>65A</v>
          </cell>
          <cell r="E277">
            <v>0</v>
          </cell>
          <cell r="G277">
            <v>0</v>
          </cell>
          <cell r="H277">
            <v>18700</v>
          </cell>
          <cell r="J277">
            <v>18700</v>
          </cell>
          <cell r="L277">
            <v>18700</v>
          </cell>
          <cell r="M277" t="str">
            <v>複合単価</v>
          </cell>
        </row>
        <row r="278">
          <cell r="B278" t="str">
            <v>ＧＶ</v>
          </cell>
          <cell r="C278" t="str">
            <v>50A</v>
          </cell>
          <cell r="E278">
            <v>0</v>
          </cell>
          <cell r="G278">
            <v>0</v>
          </cell>
          <cell r="H278">
            <v>11700</v>
          </cell>
          <cell r="J278">
            <v>11700</v>
          </cell>
          <cell r="L278">
            <v>11700</v>
          </cell>
          <cell r="M278" t="str">
            <v>複合単価</v>
          </cell>
        </row>
        <row r="279">
          <cell r="B279" t="str">
            <v>ＧＶ</v>
          </cell>
          <cell r="C279" t="str">
            <v>25A</v>
          </cell>
          <cell r="E279">
            <v>0</v>
          </cell>
          <cell r="G279">
            <v>0</v>
          </cell>
          <cell r="H279">
            <v>4750</v>
          </cell>
          <cell r="J279">
            <v>4750</v>
          </cell>
          <cell r="L279">
            <v>4750</v>
          </cell>
          <cell r="M279" t="str">
            <v>複合単価</v>
          </cell>
        </row>
        <row r="280">
          <cell r="E280">
            <v>0</v>
          </cell>
          <cell r="G280">
            <v>0</v>
          </cell>
          <cell r="J280">
            <v>0</v>
          </cell>
          <cell r="L280">
            <v>0</v>
          </cell>
        </row>
        <row r="281">
          <cell r="E281">
            <v>0</v>
          </cell>
          <cell r="G281">
            <v>0</v>
          </cell>
          <cell r="J281">
            <v>0</v>
          </cell>
          <cell r="L281">
            <v>0</v>
          </cell>
        </row>
        <row r="282">
          <cell r="B282" t="str">
            <v>ＣＶ</v>
          </cell>
          <cell r="C282" t="str">
            <v>100A</v>
          </cell>
          <cell r="E282">
            <v>0</v>
          </cell>
          <cell r="G282">
            <v>0</v>
          </cell>
          <cell r="H282">
            <v>26000</v>
          </cell>
          <cell r="J282">
            <v>26000</v>
          </cell>
          <cell r="L282">
            <v>26000</v>
          </cell>
          <cell r="M282" t="str">
            <v>複合単価</v>
          </cell>
        </row>
        <row r="283">
          <cell r="B283" t="str">
            <v>ＣＶ</v>
          </cell>
          <cell r="C283" t="str">
            <v>50A</v>
          </cell>
          <cell r="E283">
            <v>0</v>
          </cell>
          <cell r="G283">
            <v>0</v>
          </cell>
          <cell r="H283">
            <v>9480</v>
          </cell>
          <cell r="J283">
            <v>9480</v>
          </cell>
          <cell r="L283">
            <v>9480</v>
          </cell>
          <cell r="M283" t="str">
            <v>複合単価</v>
          </cell>
        </row>
        <row r="284">
          <cell r="B284" t="str">
            <v>ＦＸＪ</v>
          </cell>
          <cell r="C284" t="str">
            <v>50A-500L</v>
          </cell>
          <cell r="E284">
            <v>0</v>
          </cell>
          <cell r="G284">
            <v>0</v>
          </cell>
          <cell r="H284">
            <v>12500</v>
          </cell>
          <cell r="J284">
            <v>12500</v>
          </cell>
          <cell r="L284">
            <v>12500</v>
          </cell>
          <cell r="M284" t="str">
            <v>複合単価</v>
          </cell>
        </row>
        <row r="285">
          <cell r="B285" t="str">
            <v>スプリンクラー巻出金具</v>
          </cell>
          <cell r="E285">
            <v>0</v>
          </cell>
          <cell r="G285">
            <v>0</v>
          </cell>
          <cell r="H285">
            <v>5960</v>
          </cell>
          <cell r="J285">
            <v>5960</v>
          </cell>
          <cell r="L285">
            <v>5960</v>
          </cell>
          <cell r="M285" t="str">
            <v>複合単価</v>
          </cell>
        </row>
        <row r="286">
          <cell r="B286" t="str">
            <v>防虫網</v>
          </cell>
          <cell r="C286" t="str">
            <v>50A</v>
          </cell>
          <cell r="E286">
            <v>0</v>
          </cell>
          <cell r="G286">
            <v>0</v>
          </cell>
          <cell r="H286">
            <v>5220</v>
          </cell>
          <cell r="J286">
            <v>5220</v>
          </cell>
          <cell r="L286">
            <v>5220</v>
          </cell>
          <cell r="M286" t="str">
            <v>複合単価</v>
          </cell>
        </row>
        <row r="287">
          <cell r="E287">
            <v>0</v>
          </cell>
          <cell r="G287">
            <v>0</v>
          </cell>
          <cell r="J287">
            <v>0</v>
          </cell>
          <cell r="L287">
            <v>0</v>
          </cell>
        </row>
        <row r="288">
          <cell r="B288" t="str">
            <v>ＳＧＰ－白</v>
          </cell>
          <cell r="C288" t="str">
            <v>100A</v>
          </cell>
          <cell r="E288">
            <v>0</v>
          </cell>
          <cell r="G288">
            <v>0</v>
          </cell>
          <cell r="H288">
            <v>13800</v>
          </cell>
          <cell r="J288">
            <v>13800</v>
          </cell>
          <cell r="L288">
            <v>13800</v>
          </cell>
          <cell r="M288" t="str">
            <v>複合単価</v>
          </cell>
        </row>
        <row r="289">
          <cell r="C289" t="str">
            <v>80A</v>
          </cell>
          <cell r="E289">
            <v>0</v>
          </cell>
          <cell r="G289">
            <v>0</v>
          </cell>
          <cell r="H289">
            <v>10400</v>
          </cell>
          <cell r="J289">
            <v>10400</v>
          </cell>
          <cell r="L289">
            <v>10400</v>
          </cell>
          <cell r="M289" t="str">
            <v>複合単価</v>
          </cell>
        </row>
        <row r="290">
          <cell r="C290" t="str">
            <v>65A</v>
          </cell>
          <cell r="E290">
            <v>0</v>
          </cell>
          <cell r="G290">
            <v>0</v>
          </cell>
          <cell r="H290">
            <v>9150</v>
          </cell>
          <cell r="J290">
            <v>9150</v>
          </cell>
          <cell r="L290">
            <v>9150</v>
          </cell>
          <cell r="M290" t="str">
            <v>複合単価</v>
          </cell>
        </row>
        <row r="291">
          <cell r="C291" t="str">
            <v>50A</v>
          </cell>
          <cell r="E291">
            <v>0</v>
          </cell>
          <cell r="G291">
            <v>0</v>
          </cell>
          <cell r="H291">
            <v>6900</v>
          </cell>
          <cell r="J291">
            <v>6900</v>
          </cell>
          <cell r="L291">
            <v>6900</v>
          </cell>
          <cell r="M291" t="str">
            <v>複合単価</v>
          </cell>
        </row>
        <row r="292">
          <cell r="C292" t="str">
            <v>40A</v>
          </cell>
          <cell r="E292">
            <v>0</v>
          </cell>
          <cell r="G292">
            <v>0</v>
          </cell>
          <cell r="H292">
            <v>5400</v>
          </cell>
          <cell r="J292">
            <v>5400</v>
          </cell>
          <cell r="L292">
            <v>5400</v>
          </cell>
          <cell r="M292" t="str">
            <v>複合単価</v>
          </cell>
        </row>
        <row r="293">
          <cell r="C293" t="str">
            <v>32A</v>
          </cell>
          <cell r="E293">
            <v>0</v>
          </cell>
          <cell r="G293">
            <v>0</v>
          </cell>
          <cell r="H293">
            <v>4860</v>
          </cell>
          <cell r="J293">
            <v>4860</v>
          </cell>
          <cell r="L293">
            <v>4860</v>
          </cell>
          <cell r="M293" t="str">
            <v>複合単価</v>
          </cell>
        </row>
        <row r="294">
          <cell r="C294" t="str">
            <v>25A</v>
          </cell>
          <cell r="E294">
            <v>0</v>
          </cell>
          <cell r="G294">
            <v>0</v>
          </cell>
          <cell r="H294">
            <v>3900</v>
          </cell>
          <cell r="J294">
            <v>3900</v>
          </cell>
          <cell r="L294">
            <v>3900</v>
          </cell>
          <cell r="M294" t="str">
            <v>複合単価</v>
          </cell>
        </row>
        <row r="295">
          <cell r="E295">
            <v>0</v>
          </cell>
          <cell r="G295">
            <v>0</v>
          </cell>
          <cell r="J295">
            <v>0</v>
          </cell>
          <cell r="L295">
            <v>0</v>
          </cell>
        </row>
        <row r="296">
          <cell r="B296" t="str">
            <v>埋設用外面被覆鋼管</v>
          </cell>
          <cell r="C296" t="str">
            <v>100A</v>
          </cell>
          <cell r="E296">
            <v>0</v>
          </cell>
          <cell r="G296">
            <v>0</v>
          </cell>
          <cell r="H296">
            <v>13400</v>
          </cell>
          <cell r="J296">
            <v>13400</v>
          </cell>
          <cell r="L296">
            <v>13400</v>
          </cell>
          <cell r="M296" t="str">
            <v>複合単価</v>
          </cell>
        </row>
        <row r="297">
          <cell r="E297">
            <v>0</v>
          </cell>
          <cell r="G297">
            <v>0</v>
          </cell>
          <cell r="J297">
            <v>0</v>
          </cell>
          <cell r="L297">
            <v>0</v>
          </cell>
        </row>
        <row r="298">
          <cell r="B298" t="str">
            <v>保温工事</v>
          </cell>
          <cell r="E298">
            <v>0</v>
          </cell>
          <cell r="G298">
            <v>0</v>
          </cell>
          <cell r="H298">
            <v>49670</v>
          </cell>
          <cell r="J298">
            <v>49670</v>
          </cell>
          <cell r="L298">
            <v>49670</v>
          </cell>
          <cell r="M298" t="str">
            <v>複合単価</v>
          </cell>
        </row>
        <row r="299">
          <cell r="E299">
            <v>0</v>
          </cell>
          <cell r="G299">
            <v>0</v>
          </cell>
          <cell r="J299">
            <v>0</v>
          </cell>
          <cell r="L299">
            <v>0</v>
          </cell>
        </row>
        <row r="300">
          <cell r="B300" t="str">
            <v>塗装工事</v>
          </cell>
          <cell r="E300">
            <v>0</v>
          </cell>
          <cell r="G300">
            <v>0</v>
          </cell>
          <cell r="H300">
            <v>151380</v>
          </cell>
          <cell r="J300">
            <v>151380</v>
          </cell>
          <cell r="L300">
            <v>151380</v>
          </cell>
          <cell r="M300" t="str">
            <v>複合単価</v>
          </cell>
        </row>
        <row r="301">
          <cell r="E301">
            <v>0</v>
          </cell>
          <cell r="G301">
            <v>0</v>
          </cell>
          <cell r="J301">
            <v>0</v>
          </cell>
          <cell r="L301">
            <v>0</v>
          </cell>
        </row>
        <row r="302">
          <cell r="B302" t="str">
            <v>スリーブ費</v>
          </cell>
          <cell r="E302">
            <v>0</v>
          </cell>
          <cell r="G302">
            <v>0</v>
          </cell>
          <cell r="H302">
            <v>2351933</v>
          </cell>
          <cell r="J302">
            <v>2351933</v>
          </cell>
          <cell r="L302">
            <v>2351930</v>
          </cell>
          <cell r="M302" t="str">
            <v>複合単価</v>
          </cell>
        </row>
        <row r="303">
          <cell r="E303">
            <v>0</v>
          </cell>
          <cell r="G303">
            <v>0</v>
          </cell>
          <cell r="J303">
            <v>0</v>
          </cell>
          <cell r="L303">
            <v>0</v>
          </cell>
        </row>
        <row r="304">
          <cell r="B304" t="str">
            <v>埋設表示テープ</v>
          </cell>
          <cell r="E304">
            <v>0</v>
          </cell>
          <cell r="G304">
            <v>0</v>
          </cell>
          <cell r="H304">
            <v>290</v>
          </cell>
          <cell r="J304">
            <v>290</v>
          </cell>
          <cell r="L304">
            <v>290</v>
          </cell>
          <cell r="M304" t="str">
            <v>複合単価</v>
          </cell>
        </row>
        <row r="305">
          <cell r="E305">
            <v>0</v>
          </cell>
          <cell r="G305">
            <v>0</v>
          </cell>
          <cell r="J305">
            <v>0</v>
          </cell>
          <cell r="L305">
            <v>0</v>
          </cell>
        </row>
        <row r="306">
          <cell r="B306" t="str">
            <v>土工事</v>
          </cell>
          <cell r="E306">
            <v>0</v>
          </cell>
          <cell r="G306">
            <v>0</v>
          </cell>
          <cell r="H306">
            <v>323245</v>
          </cell>
          <cell r="J306">
            <v>323245</v>
          </cell>
          <cell r="L306">
            <v>323240</v>
          </cell>
          <cell r="M306" t="str">
            <v>複合単価</v>
          </cell>
        </row>
        <row r="307">
          <cell r="E307">
            <v>0</v>
          </cell>
          <cell r="G307">
            <v>0</v>
          </cell>
          <cell r="J307">
            <v>0</v>
          </cell>
          <cell r="L307">
            <v>0</v>
          </cell>
        </row>
        <row r="308">
          <cell r="B308" t="str">
            <v>現場管理費</v>
          </cell>
          <cell r="E308">
            <v>0</v>
          </cell>
          <cell r="G308">
            <v>0</v>
          </cell>
          <cell r="H308">
            <v>1400000</v>
          </cell>
          <cell r="I308">
            <v>0.8</v>
          </cell>
          <cell r="J308">
            <v>1120000</v>
          </cell>
          <cell r="L308">
            <v>1120000</v>
          </cell>
        </row>
        <row r="309">
          <cell r="E309">
            <v>0</v>
          </cell>
          <cell r="G309">
            <v>0</v>
          </cell>
          <cell r="J309">
            <v>0</v>
          </cell>
          <cell r="L309">
            <v>0</v>
          </cell>
        </row>
        <row r="310">
          <cell r="B310" t="str">
            <v>調整試験検査費</v>
          </cell>
          <cell r="E310">
            <v>0</v>
          </cell>
          <cell r="G310">
            <v>0</v>
          </cell>
          <cell r="H310">
            <v>200000</v>
          </cell>
          <cell r="I310">
            <v>0.8</v>
          </cell>
          <cell r="J310">
            <v>160000</v>
          </cell>
          <cell r="L310">
            <v>160000</v>
          </cell>
        </row>
        <row r="311">
          <cell r="E311">
            <v>0</v>
          </cell>
          <cell r="G311">
            <v>0</v>
          </cell>
          <cell r="J311">
            <v>0</v>
          </cell>
          <cell r="L311">
            <v>0</v>
          </cell>
        </row>
        <row r="312">
          <cell r="B312" t="str">
            <v>手続及び立合検査費</v>
          </cell>
          <cell r="E312">
            <v>0</v>
          </cell>
          <cell r="G312">
            <v>0</v>
          </cell>
          <cell r="H312">
            <v>200000</v>
          </cell>
          <cell r="I312">
            <v>0.8</v>
          </cell>
          <cell r="J312">
            <v>160000</v>
          </cell>
          <cell r="L312">
            <v>160000</v>
          </cell>
        </row>
        <row r="313">
          <cell r="E313">
            <v>0</v>
          </cell>
          <cell r="G313">
            <v>0</v>
          </cell>
          <cell r="J313">
            <v>0</v>
          </cell>
          <cell r="L313">
            <v>0</v>
          </cell>
        </row>
        <row r="314">
          <cell r="E314">
            <v>0</v>
          </cell>
          <cell r="G314">
            <v>0</v>
          </cell>
          <cell r="J314">
            <v>0</v>
          </cell>
          <cell r="L314">
            <v>0</v>
          </cell>
        </row>
        <row r="315">
          <cell r="E315">
            <v>0</v>
          </cell>
          <cell r="G315">
            <v>0</v>
          </cell>
          <cell r="J315">
            <v>0</v>
          </cell>
          <cell r="L315">
            <v>0</v>
          </cell>
        </row>
        <row r="316">
          <cell r="B316" t="str">
            <v>簡易自動消火設備工事</v>
          </cell>
          <cell r="E316">
            <v>0</v>
          </cell>
          <cell r="G316">
            <v>0</v>
          </cell>
          <cell r="J316">
            <v>0</v>
          </cell>
          <cell r="L316">
            <v>0</v>
          </cell>
        </row>
        <row r="317">
          <cell r="E317">
            <v>0</v>
          </cell>
          <cell r="G317">
            <v>0</v>
          </cell>
          <cell r="J317">
            <v>0</v>
          </cell>
          <cell r="L317">
            <v>0</v>
          </cell>
        </row>
        <row r="318">
          <cell r="B318" t="str">
            <v>フードダクト用主装置</v>
          </cell>
          <cell r="E318">
            <v>0</v>
          </cell>
          <cell r="G318">
            <v>0</v>
          </cell>
          <cell r="H318">
            <v>87800</v>
          </cell>
          <cell r="I318">
            <v>0.8</v>
          </cell>
          <cell r="J318">
            <v>70240</v>
          </cell>
          <cell r="L318">
            <v>70240</v>
          </cell>
        </row>
        <row r="319">
          <cell r="E319">
            <v>0</v>
          </cell>
          <cell r="G319">
            <v>0</v>
          </cell>
          <cell r="J319">
            <v>0</v>
          </cell>
          <cell r="L319">
            <v>0</v>
          </cell>
        </row>
        <row r="320">
          <cell r="B320" t="str">
            <v>小型レンジ用主装置</v>
          </cell>
          <cell r="E320">
            <v>0</v>
          </cell>
          <cell r="G320">
            <v>0</v>
          </cell>
          <cell r="H320">
            <v>59300</v>
          </cell>
          <cell r="I320">
            <v>0.8</v>
          </cell>
          <cell r="J320">
            <v>47440</v>
          </cell>
          <cell r="L320">
            <v>47440</v>
          </cell>
        </row>
        <row r="321">
          <cell r="E321">
            <v>0</v>
          </cell>
          <cell r="G321">
            <v>0</v>
          </cell>
          <cell r="J321">
            <v>0</v>
          </cell>
          <cell r="L321">
            <v>0</v>
          </cell>
        </row>
        <row r="322">
          <cell r="B322" t="str">
            <v>フライヤー用主装置</v>
          </cell>
          <cell r="E322">
            <v>0</v>
          </cell>
          <cell r="G322">
            <v>0</v>
          </cell>
          <cell r="H322">
            <v>59300</v>
          </cell>
          <cell r="I322">
            <v>0.8</v>
          </cell>
          <cell r="J322">
            <v>47440</v>
          </cell>
          <cell r="L322">
            <v>47440</v>
          </cell>
        </row>
        <row r="323">
          <cell r="E323">
            <v>0</v>
          </cell>
          <cell r="G323">
            <v>0</v>
          </cell>
          <cell r="J323">
            <v>0</v>
          </cell>
          <cell r="L323">
            <v>0</v>
          </cell>
        </row>
        <row r="324">
          <cell r="B324" t="str">
            <v>２台用収納ボックス</v>
          </cell>
          <cell r="E324">
            <v>0</v>
          </cell>
          <cell r="G324">
            <v>0</v>
          </cell>
          <cell r="H324">
            <v>123200</v>
          </cell>
          <cell r="I324">
            <v>0.8</v>
          </cell>
          <cell r="J324">
            <v>98560</v>
          </cell>
          <cell r="L324">
            <v>98560</v>
          </cell>
        </row>
        <row r="325">
          <cell r="E325">
            <v>0</v>
          </cell>
          <cell r="G325">
            <v>0</v>
          </cell>
          <cell r="J325">
            <v>0</v>
          </cell>
          <cell r="L325">
            <v>0</v>
          </cell>
        </row>
        <row r="326">
          <cell r="B326" t="str">
            <v>４台用収納ボックス</v>
          </cell>
          <cell r="E326">
            <v>0</v>
          </cell>
          <cell r="G326">
            <v>0</v>
          </cell>
          <cell r="H326">
            <v>208600</v>
          </cell>
          <cell r="I326">
            <v>0.8</v>
          </cell>
          <cell r="J326">
            <v>166880</v>
          </cell>
          <cell r="L326">
            <v>166880</v>
          </cell>
        </row>
        <row r="327">
          <cell r="E327">
            <v>0</v>
          </cell>
          <cell r="G327">
            <v>0</v>
          </cell>
          <cell r="J327">
            <v>0</v>
          </cell>
          <cell r="L327">
            <v>0</v>
          </cell>
        </row>
        <row r="328">
          <cell r="B328" t="str">
            <v>ダクト用センサー</v>
          </cell>
          <cell r="E328">
            <v>0</v>
          </cell>
          <cell r="G328">
            <v>0</v>
          </cell>
          <cell r="H328">
            <v>9800</v>
          </cell>
          <cell r="I328">
            <v>0.8</v>
          </cell>
          <cell r="J328">
            <v>7840</v>
          </cell>
          <cell r="L328">
            <v>7840</v>
          </cell>
        </row>
        <row r="329">
          <cell r="E329">
            <v>0</v>
          </cell>
          <cell r="G329">
            <v>0</v>
          </cell>
          <cell r="J329">
            <v>0</v>
          </cell>
          <cell r="L329">
            <v>0</v>
          </cell>
        </row>
        <row r="330">
          <cell r="B330" t="str">
            <v>コントローラー</v>
          </cell>
          <cell r="E330">
            <v>0</v>
          </cell>
          <cell r="G330">
            <v>0</v>
          </cell>
          <cell r="H330">
            <v>96200</v>
          </cell>
          <cell r="I330">
            <v>0.8</v>
          </cell>
          <cell r="J330">
            <v>76960</v>
          </cell>
          <cell r="L330">
            <v>76960</v>
          </cell>
        </row>
        <row r="331">
          <cell r="E331">
            <v>0</v>
          </cell>
          <cell r="G331">
            <v>0</v>
          </cell>
          <cell r="J331">
            <v>0</v>
          </cell>
          <cell r="L331">
            <v>0</v>
          </cell>
        </row>
        <row r="332">
          <cell r="B332" t="str">
            <v>リモートスイッチ</v>
          </cell>
          <cell r="E332">
            <v>0</v>
          </cell>
          <cell r="G332">
            <v>0</v>
          </cell>
          <cell r="H332">
            <v>11300</v>
          </cell>
          <cell r="I332">
            <v>0.8</v>
          </cell>
          <cell r="J332">
            <v>9040</v>
          </cell>
          <cell r="L332">
            <v>9040</v>
          </cell>
        </row>
        <row r="333">
          <cell r="E333">
            <v>0</v>
          </cell>
          <cell r="G333">
            <v>0</v>
          </cell>
          <cell r="J333">
            <v>0</v>
          </cell>
          <cell r="L333">
            <v>0</v>
          </cell>
        </row>
        <row r="334">
          <cell r="B334" t="str">
            <v>起動ボード</v>
          </cell>
          <cell r="E334">
            <v>0</v>
          </cell>
          <cell r="G334">
            <v>0</v>
          </cell>
          <cell r="H334">
            <v>12400</v>
          </cell>
          <cell r="I334">
            <v>0.8</v>
          </cell>
          <cell r="J334">
            <v>9920</v>
          </cell>
          <cell r="L334">
            <v>9920</v>
          </cell>
        </row>
        <row r="335">
          <cell r="E335">
            <v>0</v>
          </cell>
          <cell r="G335">
            <v>0</v>
          </cell>
          <cell r="J335">
            <v>0</v>
          </cell>
          <cell r="L335">
            <v>0</v>
          </cell>
        </row>
        <row r="336">
          <cell r="B336" t="str">
            <v>連動ボード</v>
          </cell>
          <cell r="E336">
            <v>0</v>
          </cell>
          <cell r="G336">
            <v>0</v>
          </cell>
          <cell r="H336">
            <v>12900</v>
          </cell>
          <cell r="I336">
            <v>0.8</v>
          </cell>
          <cell r="J336">
            <v>10320</v>
          </cell>
          <cell r="L336">
            <v>10320</v>
          </cell>
        </row>
        <row r="337">
          <cell r="E337">
            <v>0</v>
          </cell>
          <cell r="G337">
            <v>0</v>
          </cell>
          <cell r="J337">
            <v>0</v>
          </cell>
          <cell r="L337">
            <v>0</v>
          </cell>
        </row>
        <row r="338">
          <cell r="B338" t="str">
            <v>電線管</v>
          </cell>
          <cell r="E338">
            <v>0</v>
          </cell>
          <cell r="G338">
            <v>0</v>
          </cell>
          <cell r="H338">
            <v>850</v>
          </cell>
          <cell r="J338">
            <v>850</v>
          </cell>
          <cell r="L338">
            <v>850</v>
          </cell>
          <cell r="M338" t="str">
            <v>複合単価</v>
          </cell>
        </row>
        <row r="339">
          <cell r="E339">
            <v>0</v>
          </cell>
          <cell r="G339">
            <v>0</v>
          </cell>
          <cell r="J339">
            <v>0</v>
          </cell>
          <cell r="L339">
            <v>0</v>
          </cell>
        </row>
        <row r="340">
          <cell r="B340" t="str">
            <v>電線</v>
          </cell>
          <cell r="E340">
            <v>0</v>
          </cell>
          <cell r="G340">
            <v>0</v>
          </cell>
          <cell r="H340">
            <v>290</v>
          </cell>
          <cell r="J340">
            <v>290</v>
          </cell>
          <cell r="L340">
            <v>290</v>
          </cell>
          <cell r="M340" t="str">
            <v>複合単価</v>
          </cell>
        </row>
        <row r="341">
          <cell r="E341">
            <v>0</v>
          </cell>
          <cell r="G341">
            <v>0</v>
          </cell>
          <cell r="J341">
            <v>0</v>
          </cell>
          <cell r="L341">
            <v>0</v>
          </cell>
        </row>
        <row r="342">
          <cell r="B342" t="str">
            <v>銅管</v>
          </cell>
          <cell r="E342">
            <v>0</v>
          </cell>
          <cell r="G342">
            <v>0</v>
          </cell>
          <cell r="H342">
            <v>500</v>
          </cell>
          <cell r="I342">
            <v>0.8</v>
          </cell>
          <cell r="J342">
            <v>400</v>
          </cell>
          <cell r="L342">
            <v>400</v>
          </cell>
        </row>
        <row r="343">
          <cell r="E343">
            <v>0</v>
          </cell>
          <cell r="G343">
            <v>0</v>
          </cell>
          <cell r="J343">
            <v>0</v>
          </cell>
          <cell r="L343">
            <v>0</v>
          </cell>
        </row>
        <row r="344">
          <cell r="B344" t="str">
            <v>継手</v>
          </cell>
          <cell r="E344">
            <v>0</v>
          </cell>
          <cell r="G344">
            <v>0</v>
          </cell>
          <cell r="H344">
            <v>9000</v>
          </cell>
          <cell r="I344">
            <v>0.8</v>
          </cell>
          <cell r="J344">
            <v>7200</v>
          </cell>
          <cell r="L344">
            <v>7200</v>
          </cell>
        </row>
        <row r="345">
          <cell r="E345">
            <v>0</v>
          </cell>
          <cell r="G345">
            <v>0</v>
          </cell>
          <cell r="J345">
            <v>0</v>
          </cell>
          <cell r="L345">
            <v>0</v>
          </cell>
        </row>
        <row r="346">
          <cell r="B346" t="str">
            <v>配管工事費</v>
          </cell>
          <cell r="E346">
            <v>0</v>
          </cell>
          <cell r="G346">
            <v>0</v>
          </cell>
          <cell r="H346">
            <v>300000</v>
          </cell>
          <cell r="I346">
            <v>0.8</v>
          </cell>
          <cell r="J346">
            <v>240000</v>
          </cell>
          <cell r="L346">
            <v>240000</v>
          </cell>
        </row>
        <row r="347">
          <cell r="E347">
            <v>0</v>
          </cell>
          <cell r="G347">
            <v>0</v>
          </cell>
          <cell r="J347">
            <v>0</v>
          </cell>
          <cell r="L347">
            <v>0</v>
          </cell>
        </row>
        <row r="348">
          <cell r="E348">
            <v>0</v>
          </cell>
          <cell r="G348">
            <v>0</v>
          </cell>
          <cell r="J348">
            <v>0</v>
          </cell>
          <cell r="L348">
            <v>0</v>
          </cell>
        </row>
        <row r="349">
          <cell r="E349">
            <v>0</v>
          </cell>
          <cell r="G349">
            <v>0</v>
          </cell>
          <cell r="J349">
            <v>0</v>
          </cell>
          <cell r="L349">
            <v>0</v>
          </cell>
        </row>
        <row r="350">
          <cell r="B350" t="str">
            <v>主装置ｾﾝｻｰ･ﾉｽﾞﾙ取付工事費</v>
          </cell>
          <cell r="E350">
            <v>0</v>
          </cell>
          <cell r="G350">
            <v>0</v>
          </cell>
          <cell r="H350">
            <v>300000</v>
          </cell>
          <cell r="I350">
            <v>0.8</v>
          </cell>
          <cell r="J350">
            <v>240000</v>
          </cell>
          <cell r="L350">
            <v>240000</v>
          </cell>
        </row>
        <row r="351">
          <cell r="E351">
            <v>0</v>
          </cell>
          <cell r="G351">
            <v>0</v>
          </cell>
          <cell r="J351">
            <v>0</v>
          </cell>
          <cell r="L351">
            <v>0</v>
          </cell>
        </row>
        <row r="352">
          <cell r="B352" t="str">
            <v>コントローラー取付工事費</v>
          </cell>
          <cell r="E352">
            <v>0</v>
          </cell>
          <cell r="G352">
            <v>0</v>
          </cell>
          <cell r="H352">
            <v>40000</v>
          </cell>
          <cell r="I352">
            <v>0.8</v>
          </cell>
          <cell r="J352">
            <v>32000</v>
          </cell>
          <cell r="L352">
            <v>32000</v>
          </cell>
        </row>
        <row r="353">
          <cell r="E353">
            <v>0</v>
          </cell>
          <cell r="G353">
            <v>0</v>
          </cell>
          <cell r="J353">
            <v>0</v>
          </cell>
          <cell r="L353">
            <v>0</v>
          </cell>
        </row>
        <row r="354">
          <cell r="B354" t="str">
            <v>リモートスイッチ取付工事費</v>
          </cell>
          <cell r="E354">
            <v>0</v>
          </cell>
          <cell r="G354">
            <v>0</v>
          </cell>
          <cell r="H354">
            <v>10000</v>
          </cell>
          <cell r="I354">
            <v>0.8</v>
          </cell>
          <cell r="J354">
            <v>8000</v>
          </cell>
          <cell r="L354">
            <v>8000</v>
          </cell>
        </row>
        <row r="355">
          <cell r="E355">
            <v>0</v>
          </cell>
          <cell r="G355">
            <v>0</v>
          </cell>
          <cell r="J355">
            <v>0</v>
          </cell>
          <cell r="L355">
            <v>0</v>
          </cell>
        </row>
        <row r="356">
          <cell r="B356" t="str">
            <v>調整試験検査費</v>
          </cell>
          <cell r="E356">
            <v>0</v>
          </cell>
          <cell r="G356">
            <v>0</v>
          </cell>
          <cell r="H356">
            <v>42000</v>
          </cell>
          <cell r="I356">
            <v>0.8</v>
          </cell>
          <cell r="J356">
            <v>33600</v>
          </cell>
          <cell r="L356">
            <v>33600</v>
          </cell>
        </row>
        <row r="357">
          <cell r="E357">
            <v>0</v>
          </cell>
          <cell r="G357">
            <v>0</v>
          </cell>
          <cell r="J357">
            <v>0</v>
          </cell>
          <cell r="L357">
            <v>0</v>
          </cell>
        </row>
        <row r="358">
          <cell r="B358" t="str">
            <v>手続及び立合検査費</v>
          </cell>
          <cell r="E358">
            <v>0</v>
          </cell>
          <cell r="G358">
            <v>0</v>
          </cell>
          <cell r="H358">
            <v>130000</v>
          </cell>
          <cell r="I358">
            <v>0.8</v>
          </cell>
          <cell r="J358">
            <v>104000</v>
          </cell>
          <cell r="L358">
            <v>104000</v>
          </cell>
        </row>
        <row r="359">
          <cell r="E359">
            <v>0</v>
          </cell>
          <cell r="G359">
            <v>0</v>
          </cell>
          <cell r="J359">
            <v>0</v>
          </cell>
          <cell r="L359">
            <v>0</v>
          </cell>
        </row>
        <row r="360">
          <cell r="E360">
            <v>0</v>
          </cell>
          <cell r="G360">
            <v>0</v>
          </cell>
          <cell r="J360">
            <v>0</v>
          </cell>
          <cell r="L360">
            <v>0</v>
          </cell>
        </row>
        <row r="361">
          <cell r="E361">
            <v>0</v>
          </cell>
          <cell r="G361">
            <v>0</v>
          </cell>
          <cell r="J361">
            <v>0</v>
          </cell>
          <cell r="L361">
            <v>0</v>
          </cell>
        </row>
        <row r="362">
          <cell r="E362">
            <v>0</v>
          </cell>
          <cell r="G362">
            <v>0</v>
          </cell>
          <cell r="J362">
            <v>0</v>
          </cell>
          <cell r="L362">
            <v>0</v>
          </cell>
        </row>
        <row r="363">
          <cell r="E363">
            <v>0</v>
          </cell>
          <cell r="G363">
            <v>0</v>
          </cell>
          <cell r="J363">
            <v>0</v>
          </cell>
          <cell r="L363">
            <v>0</v>
          </cell>
        </row>
        <row r="364">
          <cell r="E364">
            <v>0</v>
          </cell>
          <cell r="G364">
            <v>0</v>
          </cell>
          <cell r="J364">
            <v>0</v>
          </cell>
          <cell r="L364">
            <v>0</v>
          </cell>
        </row>
        <row r="365">
          <cell r="E365">
            <v>0</v>
          </cell>
          <cell r="G365">
            <v>0</v>
          </cell>
          <cell r="J365">
            <v>0</v>
          </cell>
          <cell r="L365">
            <v>0</v>
          </cell>
        </row>
        <row r="366">
          <cell r="E366">
            <v>0</v>
          </cell>
          <cell r="G366">
            <v>0</v>
          </cell>
          <cell r="J366">
            <v>0</v>
          </cell>
          <cell r="L366">
            <v>0</v>
          </cell>
        </row>
        <row r="367">
          <cell r="E367">
            <v>0</v>
          </cell>
          <cell r="G367">
            <v>0</v>
          </cell>
          <cell r="J367">
            <v>0</v>
          </cell>
          <cell r="L367">
            <v>0</v>
          </cell>
        </row>
        <row r="368">
          <cell r="E368">
            <v>0</v>
          </cell>
          <cell r="G368">
            <v>0</v>
          </cell>
          <cell r="J368">
            <v>0</v>
          </cell>
          <cell r="L368">
            <v>0</v>
          </cell>
        </row>
        <row r="369">
          <cell r="E369">
            <v>0</v>
          </cell>
          <cell r="G369">
            <v>0</v>
          </cell>
          <cell r="J369">
            <v>0</v>
          </cell>
          <cell r="L369">
            <v>0</v>
          </cell>
        </row>
        <row r="370">
          <cell r="E370">
            <v>0</v>
          </cell>
          <cell r="G370">
            <v>0</v>
          </cell>
          <cell r="J370">
            <v>0</v>
          </cell>
          <cell r="L370">
            <v>0</v>
          </cell>
        </row>
        <row r="371">
          <cell r="E371">
            <v>0</v>
          </cell>
          <cell r="G371">
            <v>0</v>
          </cell>
          <cell r="J371">
            <v>0</v>
          </cell>
          <cell r="L371">
            <v>0</v>
          </cell>
        </row>
        <row r="372">
          <cell r="E372">
            <v>0</v>
          </cell>
          <cell r="G372">
            <v>0</v>
          </cell>
          <cell r="J372">
            <v>0</v>
          </cell>
          <cell r="L372">
            <v>0</v>
          </cell>
        </row>
        <row r="373">
          <cell r="E373">
            <v>0</v>
          </cell>
          <cell r="G373">
            <v>0</v>
          </cell>
          <cell r="J373">
            <v>0</v>
          </cell>
          <cell r="L373">
            <v>0</v>
          </cell>
        </row>
        <row r="374">
          <cell r="E374">
            <v>0</v>
          </cell>
          <cell r="G374">
            <v>0</v>
          </cell>
          <cell r="J374">
            <v>0</v>
          </cell>
          <cell r="L374">
            <v>0</v>
          </cell>
        </row>
        <row r="375">
          <cell r="E375">
            <v>0</v>
          </cell>
          <cell r="G375">
            <v>0</v>
          </cell>
          <cell r="J375">
            <v>0</v>
          </cell>
          <cell r="L375">
            <v>0</v>
          </cell>
        </row>
        <row r="376">
          <cell r="E376">
            <v>0</v>
          </cell>
          <cell r="G376">
            <v>0</v>
          </cell>
          <cell r="J376">
            <v>0</v>
          </cell>
          <cell r="L376">
            <v>0</v>
          </cell>
        </row>
        <row r="377">
          <cell r="E377">
            <v>0</v>
          </cell>
          <cell r="G377">
            <v>0</v>
          </cell>
          <cell r="J377">
            <v>0</v>
          </cell>
          <cell r="L377">
            <v>0</v>
          </cell>
        </row>
        <row r="378">
          <cell r="E378">
            <v>0</v>
          </cell>
          <cell r="G378">
            <v>0</v>
          </cell>
          <cell r="J378">
            <v>0</v>
          </cell>
          <cell r="L378">
            <v>0</v>
          </cell>
        </row>
        <row r="379">
          <cell r="E379">
            <v>0</v>
          </cell>
          <cell r="G379">
            <v>0</v>
          </cell>
          <cell r="J379">
            <v>0</v>
          </cell>
          <cell r="L379">
            <v>0</v>
          </cell>
        </row>
        <row r="380">
          <cell r="E380">
            <v>0</v>
          </cell>
          <cell r="G380">
            <v>0</v>
          </cell>
          <cell r="J380">
            <v>0</v>
          </cell>
          <cell r="L380">
            <v>0</v>
          </cell>
        </row>
        <row r="381">
          <cell r="E381">
            <v>0</v>
          </cell>
          <cell r="G381">
            <v>0</v>
          </cell>
          <cell r="J381">
            <v>0</v>
          </cell>
          <cell r="L381">
            <v>0</v>
          </cell>
        </row>
        <row r="382">
          <cell r="E382">
            <v>0</v>
          </cell>
          <cell r="G382">
            <v>0</v>
          </cell>
          <cell r="J382">
            <v>0</v>
          </cell>
          <cell r="L382">
            <v>0</v>
          </cell>
        </row>
        <row r="383">
          <cell r="E383">
            <v>0</v>
          </cell>
          <cell r="G383">
            <v>0</v>
          </cell>
          <cell r="J383">
            <v>0</v>
          </cell>
          <cell r="L383">
            <v>0</v>
          </cell>
        </row>
        <row r="384">
          <cell r="B384" t="str">
            <v>自動制御設備工事</v>
          </cell>
          <cell r="E384">
            <v>0</v>
          </cell>
          <cell r="G384">
            <v>0</v>
          </cell>
          <cell r="J384">
            <v>0</v>
          </cell>
          <cell r="L384">
            <v>0</v>
          </cell>
        </row>
        <row r="385">
          <cell r="E385">
            <v>0</v>
          </cell>
          <cell r="G385">
            <v>0</v>
          </cell>
          <cell r="J385">
            <v>0</v>
          </cell>
          <cell r="L385">
            <v>0</v>
          </cell>
        </row>
        <row r="386">
          <cell r="B386" t="str">
            <v>Ａ．ボイラー廻り</v>
          </cell>
          <cell r="E386">
            <v>0</v>
          </cell>
          <cell r="G386">
            <v>0</v>
          </cell>
          <cell r="J386">
            <v>0</v>
          </cell>
          <cell r="L386">
            <v>0</v>
          </cell>
        </row>
        <row r="387">
          <cell r="E387">
            <v>0</v>
          </cell>
          <cell r="G387">
            <v>0</v>
          </cell>
          <cell r="J387">
            <v>0</v>
          </cell>
          <cell r="L387">
            <v>0</v>
          </cell>
        </row>
        <row r="388">
          <cell r="B388" t="str">
            <v>媒煙濃度計</v>
          </cell>
          <cell r="C388" t="str">
            <v>S-2000</v>
          </cell>
          <cell r="E388">
            <v>0</v>
          </cell>
          <cell r="G388">
            <v>0</v>
          </cell>
          <cell r="H388">
            <v>320000</v>
          </cell>
          <cell r="I388">
            <v>0.8</v>
          </cell>
          <cell r="J388">
            <v>256000</v>
          </cell>
          <cell r="L388">
            <v>256000</v>
          </cell>
        </row>
        <row r="389">
          <cell r="E389">
            <v>0</v>
          </cell>
          <cell r="G389">
            <v>0</v>
          </cell>
          <cell r="J389">
            <v>0</v>
          </cell>
          <cell r="L389">
            <v>0</v>
          </cell>
        </row>
        <row r="390">
          <cell r="B390" t="str">
            <v>感震装置</v>
          </cell>
          <cell r="C390" t="str">
            <v>V-725</v>
          </cell>
          <cell r="E390">
            <v>0</v>
          </cell>
          <cell r="G390">
            <v>0</v>
          </cell>
          <cell r="H390">
            <v>11800</v>
          </cell>
          <cell r="I390">
            <v>0.8</v>
          </cell>
          <cell r="J390">
            <v>9440</v>
          </cell>
          <cell r="L390">
            <v>9440</v>
          </cell>
        </row>
        <row r="391">
          <cell r="E391">
            <v>0</v>
          </cell>
          <cell r="G391">
            <v>0</v>
          </cell>
          <cell r="J391">
            <v>0</v>
          </cell>
          <cell r="L391">
            <v>0</v>
          </cell>
        </row>
        <row r="392">
          <cell r="B392" t="str">
            <v>調整費</v>
          </cell>
          <cell r="E392">
            <v>0</v>
          </cell>
          <cell r="G392">
            <v>0</v>
          </cell>
          <cell r="H392">
            <v>35000</v>
          </cell>
          <cell r="I392">
            <v>0.8</v>
          </cell>
          <cell r="J392">
            <v>28000</v>
          </cell>
          <cell r="L392">
            <v>28000</v>
          </cell>
        </row>
        <row r="393">
          <cell r="E393">
            <v>0</v>
          </cell>
          <cell r="G393">
            <v>0</v>
          </cell>
          <cell r="J393">
            <v>0</v>
          </cell>
          <cell r="L393">
            <v>0</v>
          </cell>
        </row>
        <row r="394">
          <cell r="B394" t="str">
            <v>電線</v>
          </cell>
          <cell r="C394" t="str">
            <v>IV 2sq</v>
          </cell>
          <cell r="E394">
            <v>0</v>
          </cell>
          <cell r="G394">
            <v>0</v>
          </cell>
          <cell r="H394">
            <v>230</v>
          </cell>
          <cell r="J394">
            <v>230</v>
          </cell>
          <cell r="L394">
            <v>230</v>
          </cell>
          <cell r="M394" t="str">
            <v>複合単価</v>
          </cell>
        </row>
        <row r="395">
          <cell r="E395">
            <v>0</v>
          </cell>
          <cell r="G395">
            <v>0</v>
          </cell>
          <cell r="J395">
            <v>0</v>
          </cell>
          <cell r="L395">
            <v>0</v>
          </cell>
        </row>
        <row r="396">
          <cell r="B396" t="str">
            <v>ケーブル</v>
          </cell>
          <cell r="C396" t="str">
            <v>CVVS 2sq-2C</v>
          </cell>
          <cell r="E396">
            <v>0</v>
          </cell>
          <cell r="G396">
            <v>0</v>
          </cell>
          <cell r="H396">
            <v>460</v>
          </cell>
          <cell r="J396">
            <v>460</v>
          </cell>
          <cell r="L396">
            <v>460</v>
          </cell>
          <cell r="M396" t="str">
            <v>複合単価</v>
          </cell>
        </row>
        <row r="397">
          <cell r="E397">
            <v>0</v>
          </cell>
          <cell r="G397">
            <v>0</v>
          </cell>
          <cell r="J397">
            <v>0</v>
          </cell>
          <cell r="L397">
            <v>0</v>
          </cell>
        </row>
        <row r="398">
          <cell r="B398" t="str">
            <v>電線管</v>
          </cell>
          <cell r="C398" t="str">
            <v>E25φ</v>
          </cell>
          <cell r="E398">
            <v>0</v>
          </cell>
          <cell r="G398">
            <v>0</v>
          </cell>
          <cell r="H398">
            <v>1270</v>
          </cell>
          <cell r="J398">
            <v>1270</v>
          </cell>
          <cell r="L398">
            <v>1270</v>
          </cell>
          <cell r="M398" t="str">
            <v>複合単価</v>
          </cell>
        </row>
        <row r="399">
          <cell r="B399" t="str">
            <v>電線管</v>
          </cell>
          <cell r="C399" t="str">
            <v>E31φ</v>
          </cell>
          <cell r="E399">
            <v>0</v>
          </cell>
          <cell r="G399">
            <v>0</v>
          </cell>
          <cell r="H399">
            <v>1630</v>
          </cell>
          <cell r="J399">
            <v>1630</v>
          </cell>
          <cell r="L399">
            <v>1630</v>
          </cell>
          <cell r="M399" t="str">
            <v>複合単価</v>
          </cell>
        </row>
        <row r="400">
          <cell r="E400">
            <v>0</v>
          </cell>
          <cell r="G400">
            <v>0</v>
          </cell>
          <cell r="J400">
            <v>0</v>
          </cell>
          <cell r="L400">
            <v>0</v>
          </cell>
        </row>
        <row r="401">
          <cell r="B401" t="str">
            <v>プルボックス</v>
          </cell>
          <cell r="C401" t="str">
            <v>150sq×100</v>
          </cell>
          <cell r="E401">
            <v>0</v>
          </cell>
          <cell r="G401">
            <v>0</v>
          </cell>
          <cell r="H401">
            <v>4600</v>
          </cell>
          <cell r="J401">
            <v>4600</v>
          </cell>
          <cell r="L401">
            <v>4600</v>
          </cell>
          <cell r="M401" t="str">
            <v>複合単価</v>
          </cell>
        </row>
        <row r="402">
          <cell r="E402">
            <v>0</v>
          </cell>
          <cell r="G402">
            <v>0</v>
          </cell>
          <cell r="J402">
            <v>0</v>
          </cell>
          <cell r="L402">
            <v>0</v>
          </cell>
        </row>
        <row r="403">
          <cell r="B403" t="str">
            <v>プリカ＆コネクター</v>
          </cell>
          <cell r="C403" t="str">
            <v>#24</v>
          </cell>
          <cell r="E403">
            <v>0</v>
          </cell>
          <cell r="G403">
            <v>0</v>
          </cell>
          <cell r="H403">
            <v>990</v>
          </cell>
          <cell r="J403">
            <v>990</v>
          </cell>
          <cell r="L403">
            <v>990</v>
          </cell>
          <cell r="M403" t="str">
            <v>複合単価</v>
          </cell>
        </row>
        <row r="404">
          <cell r="E404">
            <v>0</v>
          </cell>
          <cell r="G404">
            <v>0</v>
          </cell>
          <cell r="J404">
            <v>0</v>
          </cell>
          <cell r="L404">
            <v>0</v>
          </cell>
        </row>
        <row r="405">
          <cell r="B405" t="str">
            <v>機器取付費</v>
          </cell>
          <cell r="E405">
            <v>0</v>
          </cell>
          <cell r="G405">
            <v>0</v>
          </cell>
          <cell r="H405">
            <v>35000</v>
          </cell>
          <cell r="I405">
            <v>0.8</v>
          </cell>
          <cell r="J405">
            <v>28000</v>
          </cell>
          <cell r="L405">
            <v>28000</v>
          </cell>
        </row>
        <row r="406">
          <cell r="E406">
            <v>0</v>
          </cell>
          <cell r="G406">
            <v>0</v>
          </cell>
          <cell r="J406">
            <v>0</v>
          </cell>
          <cell r="L406">
            <v>0</v>
          </cell>
        </row>
        <row r="407">
          <cell r="B407" t="str">
            <v>雑工事</v>
          </cell>
          <cell r="E407">
            <v>0</v>
          </cell>
          <cell r="G407">
            <v>0</v>
          </cell>
          <cell r="H407">
            <v>14000</v>
          </cell>
          <cell r="I407">
            <v>0.8</v>
          </cell>
          <cell r="J407">
            <v>11200</v>
          </cell>
          <cell r="L407">
            <v>11200</v>
          </cell>
        </row>
        <row r="408">
          <cell r="E408">
            <v>0</v>
          </cell>
          <cell r="G408">
            <v>0</v>
          </cell>
          <cell r="J408">
            <v>0</v>
          </cell>
          <cell r="L408">
            <v>0</v>
          </cell>
        </row>
        <row r="409">
          <cell r="B409" t="str">
            <v>塗装費</v>
          </cell>
          <cell r="E409">
            <v>0</v>
          </cell>
          <cell r="G409">
            <v>0</v>
          </cell>
          <cell r="H409">
            <v>30000</v>
          </cell>
          <cell r="I409">
            <v>0.8</v>
          </cell>
          <cell r="J409">
            <v>24000</v>
          </cell>
          <cell r="L409">
            <v>24000</v>
          </cell>
        </row>
        <row r="410">
          <cell r="E410">
            <v>0</v>
          </cell>
          <cell r="G410">
            <v>0</v>
          </cell>
          <cell r="J410">
            <v>0</v>
          </cell>
          <cell r="L410">
            <v>0</v>
          </cell>
        </row>
        <row r="411">
          <cell r="B411" t="str">
            <v>交通・運搬費</v>
          </cell>
          <cell r="E411">
            <v>0</v>
          </cell>
          <cell r="G411">
            <v>0</v>
          </cell>
          <cell r="H411">
            <v>8000</v>
          </cell>
          <cell r="I411">
            <v>0.8</v>
          </cell>
          <cell r="J411">
            <v>6400</v>
          </cell>
          <cell r="L411">
            <v>6400</v>
          </cell>
        </row>
        <row r="412">
          <cell r="E412">
            <v>0</v>
          </cell>
          <cell r="G412">
            <v>0</v>
          </cell>
          <cell r="J412">
            <v>0</v>
          </cell>
          <cell r="L412">
            <v>0</v>
          </cell>
        </row>
        <row r="413">
          <cell r="E413">
            <v>0</v>
          </cell>
          <cell r="G413">
            <v>0</v>
          </cell>
          <cell r="J413">
            <v>0</v>
          </cell>
          <cell r="L413">
            <v>0</v>
          </cell>
        </row>
        <row r="414">
          <cell r="E414">
            <v>0</v>
          </cell>
          <cell r="G414">
            <v>0</v>
          </cell>
          <cell r="J414">
            <v>0</v>
          </cell>
          <cell r="L414">
            <v>0</v>
          </cell>
        </row>
        <row r="415">
          <cell r="E415">
            <v>0</v>
          </cell>
          <cell r="G415">
            <v>0</v>
          </cell>
          <cell r="J415">
            <v>0</v>
          </cell>
          <cell r="L415">
            <v>0</v>
          </cell>
        </row>
        <row r="416">
          <cell r="E416">
            <v>0</v>
          </cell>
          <cell r="G416">
            <v>0</v>
          </cell>
          <cell r="J416">
            <v>0</v>
          </cell>
          <cell r="L416">
            <v>0</v>
          </cell>
        </row>
        <row r="417">
          <cell r="E417">
            <v>0</v>
          </cell>
          <cell r="G417">
            <v>0</v>
          </cell>
          <cell r="J417">
            <v>0</v>
          </cell>
          <cell r="L417">
            <v>0</v>
          </cell>
        </row>
        <row r="418">
          <cell r="B418" t="str">
            <v>Ｂ．オイルタンク廻り</v>
          </cell>
          <cell r="E418">
            <v>0</v>
          </cell>
          <cell r="G418">
            <v>0</v>
          </cell>
          <cell r="J418">
            <v>0</v>
          </cell>
          <cell r="L418">
            <v>0</v>
          </cell>
        </row>
        <row r="419">
          <cell r="E419">
            <v>0</v>
          </cell>
          <cell r="G419">
            <v>0</v>
          </cell>
          <cell r="J419">
            <v>0</v>
          </cell>
          <cell r="L419">
            <v>0</v>
          </cell>
        </row>
        <row r="420">
          <cell r="B420" t="str">
            <v>液面計セット</v>
          </cell>
          <cell r="C420" t="str">
            <v>ELL-4332</v>
          </cell>
          <cell r="E420">
            <v>0</v>
          </cell>
          <cell r="G420">
            <v>0</v>
          </cell>
          <cell r="H420">
            <v>284000</v>
          </cell>
          <cell r="I420">
            <v>0.8</v>
          </cell>
          <cell r="J420">
            <v>227200</v>
          </cell>
          <cell r="L420">
            <v>227200</v>
          </cell>
        </row>
        <row r="421">
          <cell r="E421">
            <v>0</v>
          </cell>
          <cell r="G421">
            <v>0</v>
          </cell>
          <cell r="J421">
            <v>0</v>
          </cell>
          <cell r="L421">
            <v>0</v>
          </cell>
        </row>
        <row r="422">
          <cell r="B422" t="str">
            <v>液面リレーセット</v>
          </cell>
          <cell r="C422" t="str">
            <v>SL-42</v>
          </cell>
          <cell r="E422">
            <v>0</v>
          </cell>
          <cell r="G422">
            <v>0</v>
          </cell>
          <cell r="H422">
            <v>136000</v>
          </cell>
          <cell r="I422">
            <v>0.8</v>
          </cell>
          <cell r="J422">
            <v>108800</v>
          </cell>
          <cell r="L422">
            <v>108800</v>
          </cell>
        </row>
        <row r="423">
          <cell r="E423">
            <v>0</v>
          </cell>
          <cell r="G423">
            <v>0</v>
          </cell>
          <cell r="J423">
            <v>0</v>
          </cell>
          <cell r="L423">
            <v>0</v>
          </cell>
        </row>
        <row r="424">
          <cell r="B424" t="str">
            <v>計装盤</v>
          </cell>
          <cell r="C424" t="str">
            <v>600Wx800Hx250D</v>
          </cell>
          <cell r="E424">
            <v>0</v>
          </cell>
          <cell r="G424">
            <v>0</v>
          </cell>
          <cell r="H424">
            <v>380000</v>
          </cell>
          <cell r="I424">
            <v>0.8</v>
          </cell>
          <cell r="J424">
            <v>304000</v>
          </cell>
          <cell r="L424">
            <v>304000</v>
          </cell>
        </row>
        <row r="425">
          <cell r="E425">
            <v>0</v>
          </cell>
          <cell r="G425">
            <v>0</v>
          </cell>
          <cell r="J425">
            <v>0</v>
          </cell>
          <cell r="L425">
            <v>0</v>
          </cell>
        </row>
        <row r="426">
          <cell r="B426" t="str">
            <v>調整費</v>
          </cell>
          <cell r="E426">
            <v>0</v>
          </cell>
          <cell r="G426">
            <v>0</v>
          </cell>
          <cell r="H426">
            <v>8000</v>
          </cell>
          <cell r="I426">
            <v>0.8</v>
          </cell>
          <cell r="J426">
            <v>6400</v>
          </cell>
          <cell r="L426">
            <v>6400</v>
          </cell>
        </row>
        <row r="427">
          <cell r="E427">
            <v>0</v>
          </cell>
          <cell r="G427">
            <v>0</v>
          </cell>
          <cell r="J427">
            <v>0</v>
          </cell>
          <cell r="L427">
            <v>0</v>
          </cell>
        </row>
        <row r="428">
          <cell r="B428" t="str">
            <v>電線</v>
          </cell>
          <cell r="C428" t="str">
            <v>IV 2sq</v>
          </cell>
          <cell r="E428">
            <v>0</v>
          </cell>
          <cell r="G428">
            <v>0</v>
          </cell>
          <cell r="H428">
            <v>230</v>
          </cell>
          <cell r="J428">
            <v>230</v>
          </cell>
          <cell r="L428">
            <v>230</v>
          </cell>
          <cell r="M428" t="str">
            <v>複合単価</v>
          </cell>
        </row>
        <row r="429">
          <cell r="E429">
            <v>0</v>
          </cell>
          <cell r="G429">
            <v>0</v>
          </cell>
          <cell r="J429">
            <v>0</v>
          </cell>
          <cell r="L429">
            <v>0</v>
          </cell>
        </row>
        <row r="430">
          <cell r="B430" t="str">
            <v>ケーブル</v>
          </cell>
          <cell r="C430" t="str">
            <v>CVV 2sq-3C</v>
          </cell>
          <cell r="E430">
            <v>0</v>
          </cell>
          <cell r="G430">
            <v>0</v>
          </cell>
          <cell r="H430">
            <v>440</v>
          </cell>
          <cell r="J430">
            <v>440</v>
          </cell>
          <cell r="L430">
            <v>440</v>
          </cell>
          <cell r="M430" t="str">
            <v>複合単価</v>
          </cell>
        </row>
        <row r="431">
          <cell r="B431" t="str">
            <v>ケーブル</v>
          </cell>
          <cell r="C431" t="str">
            <v>CVVS 2sq-2C</v>
          </cell>
          <cell r="E431">
            <v>0</v>
          </cell>
          <cell r="G431">
            <v>0</v>
          </cell>
          <cell r="H431">
            <v>460</v>
          </cell>
          <cell r="J431">
            <v>460</v>
          </cell>
          <cell r="L431">
            <v>460</v>
          </cell>
          <cell r="M431" t="str">
            <v>複合単価</v>
          </cell>
        </row>
        <row r="432">
          <cell r="B432" t="str">
            <v>ケーブル</v>
          </cell>
          <cell r="C432" t="str">
            <v>CV 2sq-2C</v>
          </cell>
          <cell r="E432">
            <v>0</v>
          </cell>
          <cell r="G432">
            <v>0</v>
          </cell>
          <cell r="H432">
            <v>330</v>
          </cell>
          <cell r="J432">
            <v>330</v>
          </cell>
          <cell r="L432">
            <v>330</v>
          </cell>
          <cell r="M432" t="str">
            <v>複合単価</v>
          </cell>
        </row>
        <row r="433">
          <cell r="E433">
            <v>0</v>
          </cell>
          <cell r="G433">
            <v>0</v>
          </cell>
          <cell r="J433">
            <v>0</v>
          </cell>
          <cell r="L433">
            <v>0</v>
          </cell>
        </row>
        <row r="434">
          <cell r="B434" t="str">
            <v>電線管</v>
          </cell>
          <cell r="C434" t="str">
            <v>E25φ</v>
          </cell>
          <cell r="E434">
            <v>0</v>
          </cell>
          <cell r="G434">
            <v>0</v>
          </cell>
          <cell r="H434">
            <v>1270</v>
          </cell>
          <cell r="J434">
            <v>1270</v>
          </cell>
          <cell r="L434">
            <v>1270</v>
          </cell>
          <cell r="M434" t="str">
            <v>複合単価</v>
          </cell>
        </row>
        <row r="435">
          <cell r="B435" t="str">
            <v>電線管</v>
          </cell>
          <cell r="C435" t="str">
            <v>E31φ</v>
          </cell>
          <cell r="E435">
            <v>0</v>
          </cell>
          <cell r="G435">
            <v>0</v>
          </cell>
          <cell r="H435">
            <v>1630</v>
          </cell>
          <cell r="J435">
            <v>1630</v>
          </cell>
          <cell r="L435">
            <v>1630</v>
          </cell>
          <cell r="M435" t="str">
            <v>複合単価</v>
          </cell>
        </row>
        <row r="436">
          <cell r="B436" t="str">
            <v>電線管</v>
          </cell>
          <cell r="C436" t="str">
            <v>HIVE22φ</v>
          </cell>
          <cell r="E436">
            <v>0</v>
          </cell>
          <cell r="G436">
            <v>0</v>
          </cell>
          <cell r="H436">
            <v>1170</v>
          </cell>
          <cell r="J436">
            <v>1170</v>
          </cell>
          <cell r="L436">
            <v>1170</v>
          </cell>
          <cell r="M436" t="str">
            <v>複合単価</v>
          </cell>
        </row>
        <row r="437">
          <cell r="B437" t="str">
            <v>電線管</v>
          </cell>
          <cell r="C437" t="str">
            <v>HIVE28φ</v>
          </cell>
          <cell r="E437">
            <v>0</v>
          </cell>
          <cell r="G437">
            <v>0</v>
          </cell>
          <cell r="H437">
            <v>1500</v>
          </cell>
          <cell r="J437">
            <v>1500</v>
          </cell>
          <cell r="L437">
            <v>1500</v>
          </cell>
          <cell r="M437" t="str">
            <v>複合単価</v>
          </cell>
        </row>
        <row r="438">
          <cell r="E438">
            <v>0</v>
          </cell>
          <cell r="G438">
            <v>0</v>
          </cell>
          <cell r="J438">
            <v>0</v>
          </cell>
          <cell r="L438">
            <v>0</v>
          </cell>
        </row>
        <row r="439">
          <cell r="B439" t="str">
            <v>プルボックス</v>
          </cell>
          <cell r="C439" t="str">
            <v>150sq×100</v>
          </cell>
          <cell r="E439">
            <v>0</v>
          </cell>
          <cell r="G439">
            <v>0</v>
          </cell>
          <cell r="H439">
            <v>4600</v>
          </cell>
          <cell r="J439">
            <v>4600</v>
          </cell>
          <cell r="L439">
            <v>4600</v>
          </cell>
          <cell r="M439" t="str">
            <v>複合単価</v>
          </cell>
        </row>
        <row r="440">
          <cell r="E440">
            <v>0</v>
          </cell>
          <cell r="G440">
            <v>0</v>
          </cell>
          <cell r="J440">
            <v>0</v>
          </cell>
          <cell r="L440">
            <v>0</v>
          </cell>
        </row>
        <row r="441">
          <cell r="B441" t="str">
            <v>プリカ＆コネクター</v>
          </cell>
          <cell r="C441" t="str">
            <v>#24WP</v>
          </cell>
          <cell r="E441">
            <v>0</v>
          </cell>
          <cell r="G441">
            <v>0</v>
          </cell>
          <cell r="H441">
            <v>1670</v>
          </cell>
          <cell r="J441">
            <v>1670</v>
          </cell>
          <cell r="L441">
            <v>1670</v>
          </cell>
          <cell r="M441" t="str">
            <v>複合単価</v>
          </cell>
        </row>
        <row r="442">
          <cell r="B442" t="str">
            <v>プリカ＆コネクター</v>
          </cell>
          <cell r="C442" t="str">
            <v>#30WP</v>
          </cell>
          <cell r="E442">
            <v>0</v>
          </cell>
          <cell r="G442">
            <v>0</v>
          </cell>
          <cell r="H442">
            <v>2150</v>
          </cell>
          <cell r="J442">
            <v>2150</v>
          </cell>
          <cell r="L442">
            <v>2150</v>
          </cell>
          <cell r="M442" t="str">
            <v>複合単価</v>
          </cell>
        </row>
        <row r="443">
          <cell r="E443">
            <v>0</v>
          </cell>
          <cell r="G443">
            <v>0</v>
          </cell>
          <cell r="J443">
            <v>0</v>
          </cell>
          <cell r="L443">
            <v>0</v>
          </cell>
        </row>
        <row r="444">
          <cell r="B444" t="str">
            <v>機器取付費</v>
          </cell>
          <cell r="E444">
            <v>0</v>
          </cell>
          <cell r="G444">
            <v>0</v>
          </cell>
          <cell r="H444">
            <v>72000</v>
          </cell>
          <cell r="I444">
            <v>0.8</v>
          </cell>
          <cell r="J444">
            <v>57600</v>
          </cell>
          <cell r="L444">
            <v>57600</v>
          </cell>
        </row>
        <row r="445">
          <cell r="E445">
            <v>0</v>
          </cell>
          <cell r="G445">
            <v>0</v>
          </cell>
          <cell r="J445">
            <v>0</v>
          </cell>
          <cell r="L445">
            <v>0</v>
          </cell>
        </row>
        <row r="446">
          <cell r="B446" t="str">
            <v>盤搬入据付費</v>
          </cell>
          <cell r="E446">
            <v>0</v>
          </cell>
          <cell r="G446">
            <v>0</v>
          </cell>
          <cell r="H446">
            <v>45000</v>
          </cell>
          <cell r="I446">
            <v>0.8</v>
          </cell>
          <cell r="J446">
            <v>36000</v>
          </cell>
          <cell r="L446">
            <v>36000</v>
          </cell>
        </row>
        <row r="447">
          <cell r="E447">
            <v>0</v>
          </cell>
          <cell r="G447">
            <v>0</v>
          </cell>
          <cell r="J447">
            <v>0</v>
          </cell>
          <cell r="L447">
            <v>0</v>
          </cell>
        </row>
        <row r="448">
          <cell r="B448" t="str">
            <v>雑工費</v>
          </cell>
          <cell r="E448">
            <v>0</v>
          </cell>
          <cell r="G448">
            <v>0</v>
          </cell>
          <cell r="H448">
            <v>46000</v>
          </cell>
          <cell r="I448">
            <v>0.8</v>
          </cell>
          <cell r="J448">
            <v>36800</v>
          </cell>
          <cell r="L448">
            <v>36800</v>
          </cell>
        </row>
        <row r="449">
          <cell r="E449">
            <v>0</v>
          </cell>
          <cell r="G449">
            <v>0</v>
          </cell>
          <cell r="J449">
            <v>0</v>
          </cell>
          <cell r="L449">
            <v>0</v>
          </cell>
        </row>
        <row r="450">
          <cell r="E450">
            <v>0</v>
          </cell>
          <cell r="G450">
            <v>0</v>
          </cell>
          <cell r="J450">
            <v>0</v>
          </cell>
          <cell r="L450">
            <v>0</v>
          </cell>
        </row>
        <row r="451">
          <cell r="E451">
            <v>0</v>
          </cell>
          <cell r="G451">
            <v>0</v>
          </cell>
          <cell r="J451">
            <v>0</v>
          </cell>
          <cell r="L451">
            <v>0</v>
          </cell>
        </row>
        <row r="452">
          <cell r="B452" t="str">
            <v>土工費</v>
          </cell>
          <cell r="E452">
            <v>0</v>
          </cell>
          <cell r="G452">
            <v>0</v>
          </cell>
          <cell r="H452">
            <v>90000</v>
          </cell>
          <cell r="I452">
            <v>0.8</v>
          </cell>
          <cell r="J452">
            <v>72000</v>
          </cell>
          <cell r="L452">
            <v>72000</v>
          </cell>
        </row>
        <row r="453">
          <cell r="E453">
            <v>0</v>
          </cell>
          <cell r="G453">
            <v>0</v>
          </cell>
          <cell r="J453">
            <v>0</v>
          </cell>
          <cell r="L453">
            <v>0</v>
          </cell>
        </row>
        <row r="454">
          <cell r="B454" t="str">
            <v>塗装費</v>
          </cell>
          <cell r="E454">
            <v>0</v>
          </cell>
          <cell r="G454">
            <v>0</v>
          </cell>
          <cell r="H454">
            <v>30000</v>
          </cell>
          <cell r="I454">
            <v>0.8</v>
          </cell>
          <cell r="J454">
            <v>24000</v>
          </cell>
          <cell r="L454">
            <v>24000</v>
          </cell>
        </row>
        <row r="455">
          <cell r="E455">
            <v>0</v>
          </cell>
          <cell r="G455">
            <v>0</v>
          </cell>
          <cell r="J455">
            <v>0</v>
          </cell>
          <cell r="L455">
            <v>0</v>
          </cell>
        </row>
        <row r="456">
          <cell r="B456" t="str">
            <v>交通・運搬費</v>
          </cell>
          <cell r="E456">
            <v>0</v>
          </cell>
          <cell r="G456">
            <v>0</v>
          </cell>
          <cell r="H456">
            <v>28000</v>
          </cell>
          <cell r="I456">
            <v>0.8</v>
          </cell>
          <cell r="J456">
            <v>22400</v>
          </cell>
          <cell r="L456">
            <v>22400</v>
          </cell>
        </row>
        <row r="457">
          <cell r="E457">
            <v>0</v>
          </cell>
          <cell r="G457">
            <v>0</v>
          </cell>
          <cell r="J457">
            <v>0</v>
          </cell>
          <cell r="L457">
            <v>0</v>
          </cell>
        </row>
        <row r="458">
          <cell r="E458">
            <v>0</v>
          </cell>
          <cell r="G458">
            <v>0</v>
          </cell>
          <cell r="J458">
            <v>0</v>
          </cell>
          <cell r="L458">
            <v>0</v>
          </cell>
        </row>
        <row r="459">
          <cell r="E459">
            <v>0</v>
          </cell>
          <cell r="G459">
            <v>0</v>
          </cell>
          <cell r="J459">
            <v>0</v>
          </cell>
          <cell r="L459">
            <v>0</v>
          </cell>
        </row>
        <row r="460">
          <cell r="B460" t="str">
            <v>Ｃ．プロパンガス系統</v>
          </cell>
          <cell r="E460">
            <v>0</v>
          </cell>
          <cell r="G460">
            <v>0</v>
          </cell>
          <cell r="J460">
            <v>0</v>
          </cell>
          <cell r="L460">
            <v>0</v>
          </cell>
        </row>
        <row r="461">
          <cell r="E461">
            <v>0</v>
          </cell>
          <cell r="G461">
            <v>0</v>
          </cell>
          <cell r="J461">
            <v>0</v>
          </cell>
          <cell r="L461">
            <v>0</v>
          </cell>
        </row>
        <row r="462">
          <cell r="B462" t="str">
            <v>ケーブル</v>
          </cell>
          <cell r="C462" t="str">
            <v>AE0.9mm-2C</v>
          </cell>
          <cell r="E462">
            <v>0</v>
          </cell>
          <cell r="G462">
            <v>0</v>
          </cell>
          <cell r="H462">
            <v>280</v>
          </cell>
          <cell r="J462">
            <v>280</v>
          </cell>
          <cell r="L462">
            <v>280</v>
          </cell>
          <cell r="M462" t="str">
            <v>複合単価</v>
          </cell>
        </row>
        <row r="463">
          <cell r="E463">
            <v>0</v>
          </cell>
          <cell r="G463">
            <v>0</v>
          </cell>
          <cell r="J463">
            <v>0</v>
          </cell>
          <cell r="L463">
            <v>0</v>
          </cell>
        </row>
        <row r="464">
          <cell r="B464" t="str">
            <v>電線管</v>
          </cell>
          <cell r="C464" t="str">
            <v>PF16φ</v>
          </cell>
          <cell r="E464">
            <v>0</v>
          </cell>
          <cell r="G464">
            <v>0</v>
          </cell>
          <cell r="H464">
            <v>680</v>
          </cell>
          <cell r="J464">
            <v>680</v>
          </cell>
          <cell r="L464">
            <v>680</v>
          </cell>
          <cell r="M464" t="str">
            <v>複合単価</v>
          </cell>
        </row>
        <row r="465">
          <cell r="E465">
            <v>0</v>
          </cell>
          <cell r="G465">
            <v>0</v>
          </cell>
          <cell r="J465">
            <v>0</v>
          </cell>
          <cell r="L465">
            <v>0</v>
          </cell>
        </row>
        <row r="466">
          <cell r="B466" t="str">
            <v>試運転立合費</v>
          </cell>
          <cell r="E466">
            <v>0</v>
          </cell>
          <cell r="G466">
            <v>0</v>
          </cell>
          <cell r="H466">
            <v>20000</v>
          </cell>
          <cell r="I466">
            <v>0.8</v>
          </cell>
          <cell r="J466">
            <v>16000</v>
          </cell>
          <cell r="L466">
            <v>16000</v>
          </cell>
        </row>
        <row r="467">
          <cell r="E467">
            <v>0</v>
          </cell>
          <cell r="G467">
            <v>0</v>
          </cell>
          <cell r="J467">
            <v>0</v>
          </cell>
          <cell r="L467">
            <v>0</v>
          </cell>
        </row>
        <row r="468">
          <cell r="B468" t="str">
            <v>機器取付費</v>
          </cell>
          <cell r="E468">
            <v>0</v>
          </cell>
          <cell r="G468">
            <v>0</v>
          </cell>
          <cell r="H468">
            <v>50000</v>
          </cell>
          <cell r="I468">
            <v>0.8</v>
          </cell>
          <cell r="J468">
            <v>40000</v>
          </cell>
          <cell r="L468">
            <v>40000</v>
          </cell>
        </row>
        <row r="469">
          <cell r="E469">
            <v>0</v>
          </cell>
          <cell r="G469">
            <v>0</v>
          </cell>
          <cell r="J469">
            <v>0</v>
          </cell>
          <cell r="L469">
            <v>0</v>
          </cell>
        </row>
        <row r="470">
          <cell r="B470" t="str">
            <v>雑工費</v>
          </cell>
          <cell r="E470">
            <v>0</v>
          </cell>
          <cell r="G470">
            <v>0</v>
          </cell>
          <cell r="H470">
            <v>28000</v>
          </cell>
          <cell r="I470">
            <v>0.8</v>
          </cell>
          <cell r="J470">
            <v>22400</v>
          </cell>
          <cell r="L470">
            <v>22400</v>
          </cell>
        </row>
        <row r="471">
          <cell r="E471">
            <v>0</v>
          </cell>
          <cell r="G471">
            <v>0</v>
          </cell>
          <cell r="J471">
            <v>0</v>
          </cell>
          <cell r="L471">
            <v>0</v>
          </cell>
        </row>
        <row r="472">
          <cell r="B472" t="str">
            <v>交通・運搬費</v>
          </cell>
          <cell r="E472">
            <v>0</v>
          </cell>
          <cell r="G472">
            <v>0</v>
          </cell>
          <cell r="H472">
            <v>13000</v>
          </cell>
          <cell r="I472">
            <v>0.8</v>
          </cell>
          <cell r="J472">
            <v>10400</v>
          </cell>
          <cell r="L472">
            <v>10400</v>
          </cell>
        </row>
        <row r="473">
          <cell r="E473">
            <v>0</v>
          </cell>
          <cell r="G473">
            <v>0</v>
          </cell>
          <cell r="J473">
            <v>0</v>
          </cell>
          <cell r="L473">
            <v>0</v>
          </cell>
        </row>
        <row r="474">
          <cell r="E474">
            <v>0</v>
          </cell>
          <cell r="G474">
            <v>0</v>
          </cell>
          <cell r="J474">
            <v>0</v>
          </cell>
          <cell r="L474">
            <v>0</v>
          </cell>
        </row>
        <row r="475">
          <cell r="E475">
            <v>0</v>
          </cell>
          <cell r="G475">
            <v>0</v>
          </cell>
          <cell r="J475">
            <v>0</v>
          </cell>
          <cell r="L475">
            <v>0</v>
          </cell>
        </row>
        <row r="476">
          <cell r="E476">
            <v>0</v>
          </cell>
          <cell r="G476">
            <v>0</v>
          </cell>
          <cell r="J476">
            <v>0</v>
          </cell>
          <cell r="L476">
            <v>0</v>
          </cell>
        </row>
        <row r="477">
          <cell r="E477">
            <v>0</v>
          </cell>
          <cell r="G477">
            <v>0</v>
          </cell>
          <cell r="J477">
            <v>0</v>
          </cell>
          <cell r="L477">
            <v>0</v>
          </cell>
        </row>
        <row r="478">
          <cell r="E478">
            <v>0</v>
          </cell>
          <cell r="G478">
            <v>0</v>
          </cell>
          <cell r="J478">
            <v>0</v>
          </cell>
          <cell r="L478">
            <v>0</v>
          </cell>
        </row>
        <row r="479">
          <cell r="E479">
            <v>0</v>
          </cell>
          <cell r="G479">
            <v>0</v>
          </cell>
          <cell r="J479">
            <v>0</v>
          </cell>
          <cell r="L479">
            <v>0</v>
          </cell>
        </row>
        <row r="480">
          <cell r="E480">
            <v>0</v>
          </cell>
          <cell r="G480">
            <v>0</v>
          </cell>
          <cell r="J480">
            <v>0</v>
          </cell>
          <cell r="L480">
            <v>0</v>
          </cell>
        </row>
        <row r="481">
          <cell r="E481">
            <v>0</v>
          </cell>
          <cell r="G481">
            <v>0</v>
          </cell>
          <cell r="J481">
            <v>0</v>
          </cell>
          <cell r="L481">
            <v>0</v>
          </cell>
        </row>
        <row r="482">
          <cell r="E482">
            <v>0</v>
          </cell>
          <cell r="G482">
            <v>0</v>
          </cell>
          <cell r="J482">
            <v>0</v>
          </cell>
          <cell r="L482">
            <v>0</v>
          </cell>
        </row>
        <row r="483">
          <cell r="E483">
            <v>0</v>
          </cell>
          <cell r="G483">
            <v>0</v>
          </cell>
          <cell r="J483">
            <v>0</v>
          </cell>
          <cell r="L483">
            <v>0</v>
          </cell>
        </row>
        <row r="484">
          <cell r="E484">
            <v>0</v>
          </cell>
          <cell r="G484">
            <v>0</v>
          </cell>
          <cell r="J484">
            <v>0</v>
          </cell>
          <cell r="L484">
            <v>0</v>
          </cell>
        </row>
        <row r="485">
          <cell r="E485">
            <v>0</v>
          </cell>
          <cell r="G485">
            <v>0</v>
          </cell>
          <cell r="J485">
            <v>0</v>
          </cell>
          <cell r="L485">
            <v>0</v>
          </cell>
        </row>
        <row r="486">
          <cell r="B486" t="str">
            <v>オゾン脱臭設備工事</v>
          </cell>
          <cell r="E486">
            <v>0</v>
          </cell>
          <cell r="G486">
            <v>0</v>
          </cell>
          <cell r="J486">
            <v>0</v>
          </cell>
          <cell r="L486">
            <v>0</v>
          </cell>
        </row>
        <row r="487">
          <cell r="E487">
            <v>0</v>
          </cell>
          <cell r="G487">
            <v>0</v>
          </cell>
          <cell r="J487">
            <v>0</v>
          </cell>
          <cell r="L487">
            <v>0</v>
          </cell>
        </row>
        <row r="488">
          <cell r="B488" t="str">
            <v>オゾンシャワーシステム</v>
          </cell>
          <cell r="E488">
            <v>0</v>
          </cell>
          <cell r="G488">
            <v>0</v>
          </cell>
          <cell r="H488">
            <v>6344000</v>
          </cell>
          <cell r="I488">
            <v>0.8</v>
          </cell>
          <cell r="J488">
            <v>5075200</v>
          </cell>
          <cell r="L488">
            <v>5075200</v>
          </cell>
        </row>
        <row r="489">
          <cell r="E489">
            <v>0</v>
          </cell>
          <cell r="G489">
            <v>0</v>
          </cell>
          <cell r="J489">
            <v>0</v>
          </cell>
          <cell r="L489">
            <v>0</v>
          </cell>
        </row>
        <row r="490">
          <cell r="B490" t="str">
            <v>オゾン濃度検出器</v>
          </cell>
          <cell r="E490">
            <v>0</v>
          </cell>
          <cell r="G490">
            <v>0</v>
          </cell>
          <cell r="H490">
            <v>1150000</v>
          </cell>
          <cell r="I490">
            <v>0.8</v>
          </cell>
          <cell r="J490">
            <v>920000</v>
          </cell>
          <cell r="L490">
            <v>920000</v>
          </cell>
        </row>
        <row r="491">
          <cell r="E491">
            <v>0</v>
          </cell>
          <cell r="G491">
            <v>0</v>
          </cell>
          <cell r="J491">
            <v>0</v>
          </cell>
          <cell r="L491">
            <v>0</v>
          </cell>
        </row>
        <row r="492">
          <cell r="B492" t="str">
            <v>オゾン吹出ノズル</v>
          </cell>
          <cell r="E492">
            <v>0</v>
          </cell>
          <cell r="G492">
            <v>0</v>
          </cell>
          <cell r="H492">
            <v>12000</v>
          </cell>
          <cell r="I492">
            <v>0.8</v>
          </cell>
          <cell r="J492">
            <v>9600</v>
          </cell>
          <cell r="L492">
            <v>9600</v>
          </cell>
        </row>
        <row r="493">
          <cell r="E493">
            <v>0</v>
          </cell>
          <cell r="G493">
            <v>0</v>
          </cell>
          <cell r="J493">
            <v>0</v>
          </cell>
          <cell r="L493">
            <v>0</v>
          </cell>
        </row>
        <row r="494">
          <cell r="B494" t="str">
            <v>一般配管用ｽﾃﾝﾚｽ鋼々管</v>
          </cell>
          <cell r="C494" t="str">
            <v>13￠</v>
          </cell>
          <cell r="E494">
            <v>0</v>
          </cell>
          <cell r="G494">
            <v>0</v>
          </cell>
          <cell r="H494">
            <v>2170</v>
          </cell>
          <cell r="J494">
            <v>2170</v>
          </cell>
          <cell r="L494">
            <v>2170</v>
          </cell>
          <cell r="M494" t="str">
            <v>複合単価</v>
          </cell>
        </row>
        <row r="495">
          <cell r="E495">
            <v>0</v>
          </cell>
          <cell r="G495">
            <v>0</v>
          </cell>
          <cell r="J495">
            <v>0</v>
          </cell>
          <cell r="L495">
            <v>0</v>
          </cell>
        </row>
        <row r="496">
          <cell r="B496" t="str">
            <v>配管洗浄、リークテスト費</v>
          </cell>
          <cell r="E496">
            <v>0</v>
          </cell>
          <cell r="G496">
            <v>0</v>
          </cell>
          <cell r="H496">
            <v>42600</v>
          </cell>
          <cell r="I496">
            <v>0.8</v>
          </cell>
          <cell r="J496">
            <v>34080</v>
          </cell>
          <cell r="L496">
            <v>34080</v>
          </cell>
        </row>
        <row r="497">
          <cell r="E497">
            <v>0</v>
          </cell>
          <cell r="G497">
            <v>0</v>
          </cell>
          <cell r="J497">
            <v>0</v>
          </cell>
          <cell r="L497">
            <v>0</v>
          </cell>
        </row>
        <row r="498">
          <cell r="B498" t="str">
            <v>ノズル取付費</v>
          </cell>
          <cell r="E498">
            <v>0</v>
          </cell>
          <cell r="G498">
            <v>0</v>
          </cell>
          <cell r="H498">
            <v>1250</v>
          </cell>
          <cell r="I498">
            <v>0.8</v>
          </cell>
          <cell r="J498">
            <v>1000</v>
          </cell>
          <cell r="L498">
            <v>1000</v>
          </cell>
        </row>
        <row r="499">
          <cell r="E499">
            <v>0</v>
          </cell>
          <cell r="G499">
            <v>0</v>
          </cell>
          <cell r="J499">
            <v>0</v>
          </cell>
          <cell r="L499">
            <v>0</v>
          </cell>
        </row>
        <row r="500">
          <cell r="B500" t="str">
            <v>配線工事</v>
          </cell>
          <cell r="E500">
            <v>0</v>
          </cell>
          <cell r="G500">
            <v>0</v>
          </cell>
          <cell r="H500">
            <v>280000</v>
          </cell>
          <cell r="I500">
            <v>0.8</v>
          </cell>
          <cell r="J500">
            <v>224000</v>
          </cell>
          <cell r="L500">
            <v>224000</v>
          </cell>
        </row>
        <row r="501">
          <cell r="E501">
            <v>0</v>
          </cell>
          <cell r="G501">
            <v>0</v>
          </cell>
          <cell r="J501">
            <v>0</v>
          </cell>
          <cell r="L501">
            <v>0</v>
          </cell>
        </row>
        <row r="502">
          <cell r="B502" t="str">
            <v>機器据付費</v>
          </cell>
          <cell r="E502">
            <v>0</v>
          </cell>
          <cell r="G502">
            <v>0</v>
          </cell>
          <cell r="H502">
            <v>100000</v>
          </cell>
          <cell r="I502">
            <v>0.8</v>
          </cell>
          <cell r="J502">
            <v>80000</v>
          </cell>
          <cell r="L502">
            <v>80000</v>
          </cell>
        </row>
        <row r="503">
          <cell r="E503">
            <v>0</v>
          </cell>
          <cell r="G503">
            <v>0</v>
          </cell>
          <cell r="J503">
            <v>0</v>
          </cell>
          <cell r="L503">
            <v>0</v>
          </cell>
        </row>
        <row r="504">
          <cell r="B504" t="str">
            <v>スリーブ入れ</v>
          </cell>
          <cell r="E504">
            <v>0</v>
          </cell>
          <cell r="G504">
            <v>0</v>
          </cell>
          <cell r="H504">
            <v>170000</v>
          </cell>
          <cell r="J504">
            <v>170000</v>
          </cell>
          <cell r="L504">
            <v>170000</v>
          </cell>
          <cell r="M504" t="str">
            <v>複合単価</v>
          </cell>
        </row>
        <row r="505">
          <cell r="E505">
            <v>0</v>
          </cell>
          <cell r="G505">
            <v>0</v>
          </cell>
          <cell r="J505">
            <v>0</v>
          </cell>
          <cell r="L505">
            <v>0</v>
          </cell>
        </row>
        <row r="506">
          <cell r="B506" t="str">
            <v>構内空気汚染度計測作業</v>
          </cell>
          <cell r="C506" t="str">
            <v>(約3,400㎡)</v>
          </cell>
          <cell r="E506">
            <v>0</v>
          </cell>
          <cell r="G506">
            <v>0</v>
          </cell>
          <cell r="H506">
            <v>100000</v>
          </cell>
          <cell r="I506">
            <v>0.8</v>
          </cell>
          <cell r="J506">
            <v>80000</v>
          </cell>
          <cell r="L506">
            <v>80000</v>
          </cell>
        </row>
        <row r="507">
          <cell r="E507">
            <v>0</v>
          </cell>
          <cell r="G507">
            <v>0</v>
          </cell>
          <cell r="J507">
            <v>0</v>
          </cell>
          <cell r="L507">
            <v>0</v>
          </cell>
        </row>
        <row r="508">
          <cell r="B508" t="str">
            <v>試運転及びｵｿﾞﾝ濃度計測作業</v>
          </cell>
          <cell r="E508">
            <v>0</v>
          </cell>
          <cell r="G508">
            <v>0</v>
          </cell>
          <cell r="H508">
            <v>850000</v>
          </cell>
          <cell r="I508">
            <v>0.8</v>
          </cell>
          <cell r="J508">
            <v>680000</v>
          </cell>
          <cell r="L508">
            <v>680000</v>
          </cell>
        </row>
        <row r="509">
          <cell r="E509">
            <v>0</v>
          </cell>
          <cell r="G509">
            <v>0</v>
          </cell>
          <cell r="J509">
            <v>0</v>
          </cell>
          <cell r="L509">
            <v>0</v>
          </cell>
        </row>
        <row r="510">
          <cell r="B510" t="str">
            <v>運搬交通費</v>
          </cell>
          <cell r="E510">
            <v>0</v>
          </cell>
          <cell r="G510">
            <v>0</v>
          </cell>
          <cell r="H510">
            <v>250000</v>
          </cell>
          <cell r="I510">
            <v>0.8</v>
          </cell>
          <cell r="J510">
            <v>200000</v>
          </cell>
          <cell r="L510">
            <v>200000</v>
          </cell>
        </row>
        <row r="511">
          <cell r="E511">
            <v>0</v>
          </cell>
          <cell r="G511">
            <v>0</v>
          </cell>
          <cell r="J511">
            <v>0</v>
          </cell>
          <cell r="L511">
            <v>0</v>
          </cell>
        </row>
        <row r="512">
          <cell r="B512" t="str">
            <v>現場雑費</v>
          </cell>
          <cell r="E512">
            <v>0</v>
          </cell>
          <cell r="G512">
            <v>0</v>
          </cell>
          <cell r="H512">
            <v>865000</v>
          </cell>
          <cell r="I512">
            <v>0.8</v>
          </cell>
          <cell r="J512">
            <v>692000</v>
          </cell>
          <cell r="L512">
            <v>692000</v>
          </cell>
        </row>
        <row r="513">
          <cell r="E513">
            <v>0</v>
          </cell>
          <cell r="G513">
            <v>0</v>
          </cell>
          <cell r="J513">
            <v>0</v>
          </cell>
          <cell r="L513">
            <v>0</v>
          </cell>
        </row>
        <row r="514">
          <cell r="E514">
            <v>0</v>
          </cell>
          <cell r="G514">
            <v>0</v>
          </cell>
          <cell r="J514">
            <v>0</v>
          </cell>
          <cell r="L514">
            <v>0</v>
          </cell>
        </row>
        <row r="515">
          <cell r="E515">
            <v>0</v>
          </cell>
          <cell r="G515">
            <v>0</v>
          </cell>
          <cell r="J515">
            <v>0</v>
          </cell>
          <cell r="L515">
            <v>0</v>
          </cell>
        </row>
        <row r="516">
          <cell r="E516">
            <v>0</v>
          </cell>
          <cell r="G516">
            <v>0</v>
          </cell>
          <cell r="J516">
            <v>0</v>
          </cell>
          <cell r="L516">
            <v>0</v>
          </cell>
        </row>
        <row r="517">
          <cell r="E517">
            <v>0</v>
          </cell>
          <cell r="G517">
            <v>0</v>
          </cell>
          <cell r="J517">
            <v>0</v>
          </cell>
          <cell r="L517">
            <v>0</v>
          </cell>
        </row>
        <row r="518">
          <cell r="E518">
            <v>0</v>
          </cell>
          <cell r="G518">
            <v>0</v>
          </cell>
          <cell r="J518">
            <v>0</v>
          </cell>
          <cell r="L518">
            <v>0</v>
          </cell>
        </row>
        <row r="519">
          <cell r="E519">
            <v>0</v>
          </cell>
          <cell r="G519">
            <v>0</v>
          </cell>
          <cell r="J519">
            <v>0</v>
          </cell>
          <cell r="L519">
            <v>0</v>
          </cell>
        </row>
        <row r="520">
          <cell r="E520">
            <v>0</v>
          </cell>
          <cell r="G520">
            <v>0</v>
          </cell>
          <cell r="J520">
            <v>0</v>
          </cell>
          <cell r="L520">
            <v>0</v>
          </cell>
        </row>
        <row r="521">
          <cell r="E521">
            <v>0</v>
          </cell>
          <cell r="G521">
            <v>0</v>
          </cell>
          <cell r="J521">
            <v>0</v>
          </cell>
          <cell r="L521">
            <v>0</v>
          </cell>
        </row>
        <row r="522">
          <cell r="E522">
            <v>0</v>
          </cell>
          <cell r="G522">
            <v>0</v>
          </cell>
          <cell r="J522">
            <v>0</v>
          </cell>
          <cell r="L522">
            <v>0</v>
          </cell>
        </row>
        <row r="523">
          <cell r="E523">
            <v>0</v>
          </cell>
          <cell r="G523">
            <v>0</v>
          </cell>
          <cell r="J523">
            <v>0</v>
          </cell>
          <cell r="L523">
            <v>0</v>
          </cell>
        </row>
        <row r="524">
          <cell r="E524">
            <v>0</v>
          </cell>
          <cell r="G524">
            <v>0</v>
          </cell>
          <cell r="J524">
            <v>0</v>
          </cell>
          <cell r="L524">
            <v>0</v>
          </cell>
        </row>
        <row r="525">
          <cell r="E525">
            <v>0</v>
          </cell>
          <cell r="G525">
            <v>0</v>
          </cell>
          <cell r="J525">
            <v>0</v>
          </cell>
          <cell r="L525">
            <v>0</v>
          </cell>
        </row>
        <row r="526">
          <cell r="E526">
            <v>0</v>
          </cell>
          <cell r="G526">
            <v>0</v>
          </cell>
          <cell r="J526">
            <v>0</v>
          </cell>
          <cell r="L526">
            <v>0</v>
          </cell>
        </row>
        <row r="527">
          <cell r="E527">
            <v>0</v>
          </cell>
          <cell r="G527">
            <v>0</v>
          </cell>
          <cell r="J527">
            <v>0</v>
          </cell>
          <cell r="L527">
            <v>0</v>
          </cell>
        </row>
        <row r="528">
          <cell r="E528">
            <v>0</v>
          </cell>
          <cell r="G528">
            <v>0</v>
          </cell>
          <cell r="J528">
            <v>0</v>
          </cell>
          <cell r="L528">
            <v>0</v>
          </cell>
        </row>
        <row r="529">
          <cell r="E529">
            <v>0</v>
          </cell>
          <cell r="G529">
            <v>0</v>
          </cell>
          <cell r="J529">
            <v>0</v>
          </cell>
          <cell r="L529">
            <v>0</v>
          </cell>
        </row>
        <row r="530">
          <cell r="E530">
            <v>0</v>
          </cell>
          <cell r="G530">
            <v>0</v>
          </cell>
          <cell r="J530">
            <v>0</v>
          </cell>
          <cell r="L530">
            <v>0</v>
          </cell>
        </row>
        <row r="531">
          <cell r="E531">
            <v>0</v>
          </cell>
          <cell r="G531">
            <v>0</v>
          </cell>
          <cell r="J531">
            <v>0</v>
          </cell>
          <cell r="L531">
            <v>0</v>
          </cell>
        </row>
        <row r="532">
          <cell r="E532">
            <v>0</v>
          </cell>
          <cell r="G532">
            <v>0</v>
          </cell>
          <cell r="J532">
            <v>0</v>
          </cell>
          <cell r="L532">
            <v>0</v>
          </cell>
        </row>
        <row r="533">
          <cell r="E533">
            <v>0</v>
          </cell>
          <cell r="G533">
            <v>0</v>
          </cell>
          <cell r="J533">
            <v>0</v>
          </cell>
          <cell r="L533">
            <v>0</v>
          </cell>
        </row>
        <row r="534">
          <cell r="E534">
            <v>0</v>
          </cell>
          <cell r="G534">
            <v>0</v>
          </cell>
          <cell r="J534">
            <v>0</v>
          </cell>
          <cell r="L534">
            <v>0</v>
          </cell>
        </row>
        <row r="535">
          <cell r="E535">
            <v>0</v>
          </cell>
          <cell r="G535">
            <v>0</v>
          </cell>
          <cell r="J535">
            <v>0</v>
          </cell>
          <cell r="L535">
            <v>0</v>
          </cell>
        </row>
        <row r="536">
          <cell r="E536">
            <v>0</v>
          </cell>
          <cell r="G536">
            <v>0</v>
          </cell>
          <cell r="J536">
            <v>0</v>
          </cell>
          <cell r="L536">
            <v>0</v>
          </cell>
        </row>
        <row r="537">
          <cell r="E537">
            <v>0</v>
          </cell>
          <cell r="G537">
            <v>0</v>
          </cell>
          <cell r="J537">
            <v>0</v>
          </cell>
          <cell r="L537">
            <v>0</v>
          </cell>
        </row>
        <row r="538">
          <cell r="E538">
            <v>0</v>
          </cell>
          <cell r="G538">
            <v>0</v>
          </cell>
          <cell r="J538">
            <v>0</v>
          </cell>
          <cell r="L538">
            <v>0</v>
          </cell>
        </row>
        <row r="539">
          <cell r="E539">
            <v>0</v>
          </cell>
          <cell r="G539">
            <v>0</v>
          </cell>
          <cell r="J539">
            <v>0</v>
          </cell>
          <cell r="L539">
            <v>0</v>
          </cell>
        </row>
        <row r="540">
          <cell r="E540">
            <v>0</v>
          </cell>
          <cell r="G540">
            <v>0</v>
          </cell>
          <cell r="J540">
            <v>0</v>
          </cell>
          <cell r="L540">
            <v>0</v>
          </cell>
        </row>
        <row r="541">
          <cell r="E541">
            <v>0</v>
          </cell>
          <cell r="G541">
            <v>0</v>
          </cell>
          <cell r="J541">
            <v>0</v>
          </cell>
          <cell r="L541">
            <v>0</v>
          </cell>
        </row>
        <row r="542">
          <cell r="E542">
            <v>0</v>
          </cell>
          <cell r="G542">
            <v>0</v>
          </cell>
          <cell r="J542">
            <v>0</v>
          </cell>
          <cell r="L542">
            <v>0</v>
          </cell>
        </row>
        <row r="543">
          <cell r="E543">
            <v>0</v>
          </cell>
          <cell r="G543">
            <v>0</v>
          </cell>
          <cell r="J543">
            <v>0</v>
          </cell>
          <cell r="L543">
            <v>0</v>
          </cell>
        </row>
        <row r="544">
          <cell r="E544">
            <v>0</v>
          </cell>
          <cell r="G544">
            <v>0</v>
          </cell>
          <cell r="J544">
            <v>0</v>
          </cell>
          <cell r="L544">
            <v>0</v>
          </cell>
        </row>
        <row r="545">
          <cell r="E545">
            <v>0</v>
          </cell>
          <cell r="G545">
            <v>0</v>
          </cell>
          <cell r="J545">
            <v>0</v>
          </cell>
          <cell r="L545">
            <v>0</v>
          </cell>
        </row>
        <row r="546">
          <cell r="E546">
            <v>0</v>
          </cell>
          <cell r="G546">
            <v>0</v>
          </cell>
          <cell r="J546">
            <v>0</v>
          </cell>
          <cell r="L546">
            <v>0</v>
          </cell>
        </row>
        <row r="547">
          <cell r="E547">
            <v>0</v>
          </cell>
          <cell r="G547">
            <v>0</v>
          </cell>
          <cell r="J547">
            <v>0</v>
          </cell>
          <cell r="L547">
            <v>0</v>
          </cell>
        </row>
        <row r="548">
          <cell r="E548">
            <v>0</v>
          </cell>
          <cell r="G548">
            <v>0</v>
          </cell>
          <cell r="J548">
            <v>0</v>
          </cell>
          <cell r="L548">
            <v>0</v>
          </cell>
        </row>
        <row r="549">
          <cell r="E549">
            <v>0</v>
          </cell>
          <cell r="G549">
            <v>0</v>
          </cell>
          <cell r="J549">
            <v>0</v>
          </cell>
          <cell r="L549">
            <v>0</v>
          </cell>
        </row>
        <row r="550">
          <cell r="E550">
            <v>0</v>
          </cell>
          <cell r="G550">
            <v>0</v>
          </cell>
          <cell r="J550">
            <v>0</v>
          </cell>
          <cell r="L550">
            <v>0</v>
          </cell>
        </row>
        <row r="551">
          <cell r="E551">
            <v>0</v>
          </cell>
          <cell r="G551">
            <v>0</v>
          </cell>
          <cell r="J551">
            <v>0</v>
          </cell>
          <cell r="L551">
            <v>0</v>
          </cell>
        </row>
        <row r="552">
          <cell r="E552">
            <v>0</v>
          </cell>
          <cell r="G552">
            <v>0</v>
          </cell>
          <cell r="J552">
            <v>0</v>
          </cell>
          <cell r="L552">
            <v>0</v>
          </cell>
        </row>
        <row r="553">
          <cell r="E553">
            <v>0</v>
          </cell>
          <cell r="G553">
            <v>0</v>
          </cell>
          <cell r="J553">
            <v>0</v>
          </cell>
          <cell r="L553">
            <v>0</v>
          </cell>
        </row>
        <row r="554">
          <cell r="E554">
            <v>0</v>
          </cell>
          <cell r="G554">
            <v>0</v>
          </cell>
          <cell r="J554">
            <v>0</v>
          </cell>
          <cell r="L554">
            <v>0</v>
          </cell>
        </row>
        <row r="555">
          <cell r="E555">
            <v>0</v>
          </cell>
          <cell r="G555">
            <v>0</v>
          </cell>
          <cell r="J555">
            <v>0</v>
          </cell>
          <cell r="L555">
            <v>0</v>
          </cell>
        </row>
        <row r="556">
          <cell r="E556">
            <v>0</v>
          </cell>
          <cell r="G556">
            <v>0</v>
          </cell>
          <cell r="J556">
            <v>0</v>
          </cell>
          <cell r="L556">
            <v>0</v>
          </cell>
        </row>
        <row r="557">
          <cell r="E557">
            <v>0</v>
          </cell>
          <cell r="G557">
            <v>0</v>
          </cell>
          <cell r="J557">
            <v>0</v>
          </cell>
          <cell r="L557">
            <v>0</v>
          </cell>
        </row>
        <row r="558">
          <cell r="E558">
            <v>0</v>
          </cell>
          <cell r="G558">
            <v>0</v>
          </cell>
          <cell r="J558">
            <v>0</v>
          </cell>
          <cell r="L558">
            <v>0</v>
          </cell>
        </row>
        <row r="559">
          <cell r="E559">
            <v>0</v>
          </cell>
          <cell r="G559">
            <v>0</v>
          </cell>
          <cell r="J559">
            <v>0</v>
          </cell>
          <cell r="L559">
            <v>0</v>
          </cell>
        </row>
        <row r="560">
          <cell r="E560">
            <v>0</v>
          </cell>
          <cell r="G560">
            <v>0</v>
          </cell>
          <cell r="J560">
            <v>0</v>
          </cell>
          <cell r="L560">
            <v>0</v>
          </cell>
        </row>
        <row r="561">
          <cell r="E561">
            <v>0</v>
          </cell>
          <cell r="G561">
            <v>0</v>
          </cell>
          <cell r="J561">
            <v>0</v>
          </cell>
          <cell r="L561">
            <v>0</v>
          </cell>
        </row>
        <row r="562">
          <cell r="E562">
            <v>0</v>
          </cell>
          <cell r="G562">
            <v>0</v>
          </cell>
          <cell r="J562">
            <v>0</v>
          </cell>
          <cell r="L562">
            <v>0</v>
          </cell>
        </row>
        <row r="563">
          <cell r="E563">
            <v>0</v>
          </cell>
          <cell r="G563">
            <v>0</v>
          </cell>
          <cell r="J563">
            <v>0</v>
          </cell>
          <cell r="L563">
            <v>0</v>
          </cell>
        </row>
        <row r="564">
          <cell r="E564">
            <v>0</v>
          </cell>
          <cell r="G564">
            <v>0</v>
          </cell>
          <cell r="J564">
            <v>0</v>
          </cell>
          <cell r="L564">
            <v>0</v>
          </cell>
        </row>
        <row r="565">
          <cell r="E565">
            <v>0</v>
          </cell>
          <cell r="G565">
            <v>0</v>
          </cell>
          <cell r="J565">
            <v>0</v>
          </cell>
          <cell r="L565">
            <v>0</v>
          </cell>
        </row>
        <row r="566">
          <cell r="E566">
            <v>0</v>
          </cell>
          <cell r="G566">
            <v>0</v>
          </cell>
          <cell r="J566">
            <v>0</v>
          </cell>
          <cell r="L566">
            <v>0</v>
          </cell>
        </row>
        <row r="567">
          <cell r="E567">
            <v>0</v>
          </cell>
          <cell r="G567">
            <v>0</v>
          </cell>
          <cell r="J567">
            <v>0</v>
          </cell>
          <cell r="L567">
            <v>0</v>
          </cell>
        </row>
        <row r="568">
          <cell r="E568">
            <v>0</v>
          </cell>
          <cell r="G568">
            <v>0</v>
          </cell>
          <cell r="J568">
            <v>0</v>
          </cell>
          <cell r="L568">
            <v>0</v>
          </cell>
        </row>
        <row r="569">
          <cell r="E569">
            <v>0</v>
          </cell>
          <cell r="G569">
            <v>0</v>
          </cell>
          <cell r="J569">
            <v>0</v>
          </cell>
          <cell r="L569">
            <v>0</v>
          </cell>
        </row>
        <row r="570">
          <cell r="E570">
            <v>0</v>
          </cell>
          <cell r="G570">
            <v>0</v>
          </cell>
          <cell r="J570">
            <v>0</v>
          </cell>
          <cell r="L570">
            <v>0</v>
          </cell>
        </row>
        <row r="571">
          <cell r="E571">
            <v>0</v>
          </cell>
          <cell r="G571">
            <v>0</v>
          </cell>
          <cell r="J571">
            <v>0</v>
          </cell>
          <cell r="L571">
            <v>0</v>
          </cell>
        </row>
        <row r="572">
          <cell r="E572">
            <v>0</v>
          </cell>
          <cell r="G572">
            <v>0</v>
          </cell>
          <cell r="J572">
            <v>0</v>
          </cell>
          <cell r="L572">
            <v>0</v>
          </cell>
        </row>
        <row r="573">
          <cell r="E573">
            <v>0</v>
          </cell>
          <cell r="G573">
            <v>0</v>
          </cell>
          <cell r="J573">
            <v>0</v>
          </cell>
          <cell r="L573">
            <v>0</v>
          </cell>
        </row>
        <row r="574">
          <cell r="E574">
            <v>0</v>
          </cell>
          <cell r="G574">
            <v>0</v>
          </cell>
          <cell r="J574">
            <v>0</v>
          </cell>
          <cell r="L574">
            <v>0</v>
          </cell>
        </row>
        <row r="575">
          <cell r="E575">
            <v>0</v>
          </cell>
          <cell r="G575">
            <v>0</v>
          </cell>
          <cell r="J575">
            <v>0</v>
          </cell>
          <cell r="L575">
            <v>0</v>
          </cell>
        </row>
        <row r="576">
          <cell r="E576">
            <v>0</v>
          </cell>
          <cell r="G576">
            <v>0</v>
          </cell>
          <cell r="J576">
            <v>0</v>
          </cell>
          <cell r="L576">
            <v>0</v>
          </cell>
        </row>
        <row r="577">
          <cell r="E577">
            <v>0</v>
          </cell>
          <cell r="G577">
            <v>0</v>
          </cell>
          <cell r="J577">
            <v>0</v>
          </cell>
          <cell r="L577">
            <v>0</v>
          </cell>
        </row>
        <row r="578">
          <cell r="E578">
            <v>0</v>
          </cell>
          <cell r="G578">
            <v>0</v>
          </cell>
          <cell r="J578">
            <v>0</v>
          </cell>
          <cell r="L578">
            <v>0</v>
          </cell>
        </row>
        <row r="579">
          <cell r="E579">
            <v>0</v>
          </cell>
          <cell r="G579">
            <v>0</v>
          </cell>
          <cell r="J579">
            <v>0</v>
          </cell>
          <cell r="L579">
            <v>0</v>
          </cell>
        </row>
        <row r="580">
          <cell r="E580">
            <v>0</v>
          </cell>
          <cell r="G580">
            <v>0</v>
          </cell>
          <cell r="J580">
            <v>0</v>
          </cell>
          <cell r="L580">
            <v>0</v>
          </cell>
        </row>
        <row r="581">
          <cell r="E581">
            <v>0</v>
          </cell>
          <cell r="G581">
            <v>0</v>
          </cell>
          <cell r="J581">
            <v>0</v>
          </cell>
          <cell r="L581">
            <v>0</v>
          </cell>
        </row>
        <row r="582">
          <cell r="E582">
            <v>0</v>
          </cell>
          <cell r="G582">
            <v>0</v>
          </cell>
          <cell r="J582">
            <v>0</v>
          </cell>
          <cell r="L582">
            <v>0</v>
          </cell>
        </row>
        <row r="583">
          <cell r="E583">
            <v>0</v>
          </cell>
          <cell r="G583">
            <v>0</v>
          </cell>
          <cell r="J583">
            <v>0</v>
          </cell>
          <cell r="L583">
            <v>0</v>
          </cell>
        </row>
        <row r="584">
          <cell r="E584">
            <v>0</v>
          </cell>
          <cell r="G584">
            <v>0</v>
          </cell>
          <cell r="J584">
            <v>0</v>
          </cell>
          <cell r="L584">
            <v>0</v>
          </cell>
        </row>
        <row r="585">
          <cell r="E585">
            <v>0</v>
          </cell>
          <cell r="G585">
            <v>0</v>
          </cell>
          <cell r="J585">
            <v>0</v>
          </cell>
          <cell r="L585">
            <v>0</v>
          </cell>
        </row>
        <row r="586">
          <cell r="E586">
            <v>0</v>
          </cell>
          <cell r="G586">
            <v>0</v>
          </cell>
          <cell r="J586">
            <v>0</v>
          </cell>
          <cell r="L586">
            <v>0</v>
          </cell>
        </row>
        <row r="587">
          <cell r="E587">
            <v>0</v>
          </cell>
          <cell r="G587">
            <v>0</v>
          </cell>
          <cell r="J587">
            <v>0</v>
          </cell>
          <cell r="L587">
            <v>0</v>
          </cell>
        </row>
        <row r="588">
          <cell r="E588">
            <v>0</v>
          </cell>
          <cell r="G588">
            <v>0</v>
          </cell>
          <cell r="J588">
            <v>0</v>
          </cell>
          <cell r="L588">
            <v>0</v>
          </cell>
        </row>
        <row r="589">
          <cell r="E589">
            <v>0</v>
          </cell>
          <cell r="G589">
            <v>0</v>
          </cell>
          <cell r="J589">
            <v>0</v>
          </cell>
          <cell r="L589">
            <v>0</v>
          </cell>
        </row>
        <row r="590">
          <cell r="E590">
            <v>0</v>
          </cell>
          <cell r="G590">
            <v>0</v>
          </cell>
          <cell r="J590">
            <v>0</v>
          </cell>
          <cell r="L590">
            <v>0</v>
          </cell>
        </row>
        <row r="591">
          <cell r="E591">
            <v>0</v>
          </cell>
          <cell r="G591">
            <v>0</v>
          </cell>
          <cell r="J591">
            <v>0</v>
          </cell>
          <cell r="L591">
            <v>0</v>
          </cell>
        </row>
        <row r="592">
          <cell r="E592">
            <v>0</v>
          </cell>
          <cell r="G592">
            <v>0</v>
          </cell>
          <cell r="J592">
            <v>0</v>
          </cell>
          <cell r="L592">
            <v>0</v>
          </cell>
        </row>
        <row r="593">
          <cell r="E593">
            <v>0</v>
          </cell>
          <cell r="G593">
            <v>0</v>
          </cell>
          <cell r="J593">
            <v>0</v>
          </cell>
          <cell r="L593">
            <v>0</v>
          </cell>
        </row>
        <row r="594">
          <cell r="E594">
            <v>0</v>
          </cell>
          <cell r="G594">
            <v>0</v>
          </cell>
          <cell r="J594">
            <v>0</v>
          </cell>
          <cell r="L594">
            <v>0</v>
          </cell>
        </row>
        <row r="595">
          <cell r="E595">
            <v>0</v>
          </cell>
          <cell r="G595">
            <v>0</v>
          </cell>
          <cell r="J595">
            <v>0</v>
          </cell>
          <cell r="L595">
            <v>0</v>
          </cell>
        </row>
        <row r="596">
          <cell r="E596">
            <v>0</v>
          </cell>
          <cell r="G596">
            <v>0</v>
          </cell>
          <cell r="J596">
            <v>0</v>
          </cell>
          <cell r="L596">
            <v>0</v>
          </cell>
        </row>
        <row r="597">
          <cell r="E597">
            <v>0</v>
          </cell>
          <cell r="G597">
            <v>0</v>
          </cell>
          <cell r="J597">
            <v>0</v>
          </cell>
          <cell r="L597">
            <v>0</v>
          </cell>
        </row>
        <row r="598">
          <cell r="E598">
            <v>0</v>
          </cell>
          <cell r="G598">
            <v>0</v>
          </cell>
          <cell r="J598">
            <v>0</v>
          </cell>
          <cell r="L598">
            <v>0</v>
          </cell>
        </row>
        <row r="599">
          <cell r="E599">
            <v>0</v>
          </cell>
          <cell r="G599">
            <v>0</v>
          </cell>
          <cell r="J599">
            <v>0</v>
          </cell>
          <cell r="L599">
            <v>0</v>
          </cell>
        </row>
        <row r="600">
          <cell r="E600">
            <v>0</v>
          </cell>
          <cell r="G600">
            <v>0</v>
          </cell>
          <cell r="J600">
            <v>0</v>
          </cell>
          <cell r="L600">
            <v>0</v>
          </cell>
        </row>
        <row r="601">
          <cell r="E601">
            <v>0</v>
          </cell>
          <cell r="G601">
            <v>0</v>
          </cell>
          <cell r="J601">
            <v>0</v>
          </cell>
          <cell r="L601">
            <v>0</v>
          </cell>
        </row>
        <row r="602">
          <cell r="E602">
            <v>0</v>
          </cell>
          <cell r="G602">
            <v>0</v>
          </cell>
          <cell r="J602">
            <v>0</v>
          </cell>
          <cell r="L602">
            <v>0</v>
          </cell>
        </row>
        <row r="603">
          <cell r="E603">
            <v>0</v>
          </cell>
          <cell r="G603">
            <v>0</v>
          </cell>
          <cell r="J603">
            <v>0</v>
          </cell>
          <cell r="L603">
            <v>0</v>
          </cell>
        </row>
        <row r="604">
          <cell r="E604">
            <v>0</v>
          </cell>
          <cell r="G604">
            <v>0</v>
          </cell>
          <cell r="J604">
            <v>0</v>
          </cell>
          <cell r="L604">
            <v>0</v>
          </cell>
        </row>
        <row r="605">
          <cell r="E605">
            <v>0</v>
          </cell>
          <cell r="G605">
            <v>0</v>
          </cell>
          <cell r="J605">
            <v>0</v>
          </cell>
          <cell r="L605">
            <v>0</v>
          </cell>
        </row>
        <row r="606">
          <cell r="E606">
            <v>0</v>
          </cell>
          <cell r="G606">
            <v>0</v>
          </cell>
          <cell r="J606">
            <v>0</v>
          </cell>
          <cell r="L606">
            <v>0</v>
          </cell>
        </row>
        <row r="607">
          <cell r="E607">
            <v>0</v>
          </cell>
          <cell r="G607">
            <v>0</v>
          </cell>
          <cell r="J607">
            <v>0</v>
          </cell>
          <cell r="L607">
            <v>0</v>
          </cell>
        </row>
        <row r="608">
          <cell r="E608">
            <v>0</v>
          </cell>
          <cell r="G608">
            <v>0</v>
          </cell>
          <cell r="J608">
            <v>0</v>
          </cell>
          <cell r="L608">
            <v>0</v>
          </cell>
        </row>
        <row r="609">
          <cell r="E609">
            <v>0</v>
          </cell>
          <cell r="G609">
            <v>0</v>
          </cell>
          <cell r="J609">
            <v>0</v>
          </cell>
          <cell r="L609">
            <v>0</v>
          </cell>
        </row>
        <row r="610">
          <cell r="E610">
            <v>0</v>
          </cell>
          <cell r="G610">
            <v>0</v>
          </cell>
          <cell r="J610">
            <v>0</v>
          </cell>
          <cell r="L610">
            <v>0</v>
          </cell>
        </row>
        <row r="611">
          <cell r="E611">
            <v>0</v>
          </cell>
          <cell r="G611">
            <v>0</v>
          </cell>
          <cell r="J611">
            <v>0</v>
          </cell>
          <cell r="L611">
            <v>0</v>
          </cell>
        </row>
        <row r="612">
          <cell r="E612">
            <v>0</v>
          </cell>
          <cell r="G612">
            <v>0</v>
          </cell>
          <cell r="J612">
            <v>0</v>
          </cell>
          <cell r="L612">
            <v>0</v>
          </cell>
        </row>
        <row r="613">
          <cell r="E613">
            <v>0</v>
          </cell>
          <cell r="G613">
            <v>0</v>
          </cell>
          <cell r="J613">
            <v>0</v>
          </cell>
          <cell r="L613">
            <v>0</v>
          </cell>
        </row>
        <row r="614">
          <cell r="E614">
            <v>0</v>
          </cell>
          <cell r="G614">
            <v>0</v>
          </cell>
          <cell r="J614">
            <v>0</v>
          </cell>
          <cell r="L614">
            <v>0</v>
          </cell>
        </row>
        <row r="615">
          <cell r="E615">
            <v>0</v>
          </cell>
          <cell r="G615">
            <v>0</v>
          </cell>
          <cell r="J615">
            <v>0</v>
          </cell>
          <cell r="L615">
            <v>0</v>
          </cell>
        </row>
        <row r="616">
          <cell r="E616">
            <v>0</v>
          </cell>
          <cell r="G616">
            <v>0</v>
          </cell>
          <cell r="J616">
            <v>0</v>
          </cell>
          <cell r="L616">
            <v>0</v>
          </cell>
        </row>
        <row r="617">
          <cell r="E617">
            <v>0</v>
          </cell>
          <cell r="G617">
            <v>0</v>
          </cell>
          <cell r="J617">
            <v>0</v>
          </cell>
          <cell r="L617">
            <v>0</v>
          </cell>
        </row>
        <row r="618">
          <cell r="E618">
            <v>0</v>
          </cell>
          <cell r="G618">
            <v>0</v>
          </cell>
          <cell r="J618">
            <v>0</v>
          </cell>
          <cell r="L618">
            <v>0</v>
          </cell>
        </row>
        <row r="619">
          <cell r="E619">
            <v>0</v>
          </cell>
          <cell r="G619">
            <v>0</v>
          </cell>
          <cell r="J619">
            <v>0</v>
          </cell>
          <cell r="L619">
            <v>0</v>
          </cell>
        </row>
        <row r="620">
          <cell r="E620">
            <v>0</v>
          </cell>
          <cell r="G620">
            <v>0</v>
          </cell>
          <cell r="J620">
            <v>0</v>
          </cell>
          <cell r="L620">
            <v>0</v>
          </cell>
        </row>
        <row r="621">
          <cell r="E621">
            <v>0</v>
          </cell>
          <cell r="G621">
            <v>0</v>
          </cell>
          <cell r="J621">
            <v>0</v>
          </cell>
          <cell r="L621">
            <v>0</v>
          </cell>
        </row>
        <row r="622">
          <cell r="E622">
            <v>0</v>
          </cell>
          <cell r="G622">
            <v>0</v>
          </cell>
          <cell r="J622">
            <v>0</v>
          </cell>
          <cell r="L622">
            <v>0</v>
          </cell>
        </row>
        <row r="623">
          <cell r="E623">
            <v>0</v>
          </cell>
          <cell r="G623">
            <v>0</v>
          </cell>
          <cell r="J623">
            <v>0</v>
          </cell>
          <cell r="L623">
            <v>0</v>
          </cell>
        </row>
        <row r="624">
          <cell r="E624">
            <v>0</v>
          </cell>
          <cell r="G624">
            <v>0</v>
          </cell>
          <cell r="J624">
            <v>0</v>
          </cell>
          <cell r="L624">
            <v>0</v>
          </cell>
        </row>
        <row r="625">
          <cell r="E625">
            <v>0</v>
          </cell>
          <cell r="G625">
            <v>0</v>
          </cell>
          <cell r="J625">
            <v>0</v>
          </cell>
          <cell r="L625">
            <v>0</v>
          </cell>
        </row>
        <row r="626">
          <cell r="E626">
            <v>0</v>
          </cell>
          <cell r="G626">
            <v>0</v>
          </cell>
          <cell r="J626">
            <v>0</v>
          </cell>
          <cell r="L626">
            <v>0</v>
          </cell>
        </row>
        <row r="627">
          <cell r="E627">
            <v>0</v>
          </cell>
          <cell r="G627">
            <v>0</v>
          </cell>
          <cell r="J627">
            <v>0</v>
          </cell>
          <cell r="L627">
            <v>0</v>
          </cell>
        </row>
        <row r="628">
          <cell r="E628">
            <v>0</v>
          </cell>
          <cell r="G628">
            <v>0</v>
          </cell>
          <cell r="J628">
            <v>0</v>
          </cell>
          <cell r="L628">
            <v>0</v>
          </cell>
        </row>
        <row r="629">
          <cell r="E629">
            <v>0</v>
          </cell>
          <cell r="G629">
            <v>0</v>
          </cell>
          <cell r="J629">
            <v>0</v>
          </cell>
          <cell r="L629">
            <v>0</v>
          </cell>
        </row>
        <row r="630">
          <cell r="E630">
            <v>0</v>
          </cell>
          <cell r="G630">
            <v>0</v>
          </cell>
          <cell r="J630">
            <v>0</v>
          </cell>
          <cell r="L630">
            <v>0</v>
          </cell>
        </row>
        <row r="631">
          <cell r="E631">
            <v>0</v>
          </cell>
          <cell r="G631">
            <v>0</v>
          </cell>
          <cell r="J631">
            <v>0</v>
          </cell>
          <cell r="L631">
            <v>0</v>
          </cell>
        </row>
        <row r="632">
          <cell r="E632">
            <v>0</v>
          </cell>
          <cell r="G632">
            <v>0</v>
          </cell>
          <cell r="J632">
            <v>0</v>
          </cell>
          <cell r="L632">
            <v>0</v>
          </cell>
        </row>
        <row r="633">
          <cell r="E633">
            <v>0</v>
          </cell>
          <cell r="G633">
            <v>0</v>
          </cell>
          <cell r="J633">
            <v>0</v>
          </cell>
          <cell r="L633">
            <v>0</v>
          </cell>
        </row>
        <row r="634">
          <cell r="E634">
            <v>0</v>
          </cell>
          <cell r="G634">
            <v>0</v>
          </cell>
          <cell r="J634">
            <v>0</v>
          </cell>
          <cell r="L634">
            <v>0</v>
          </cell>
        </row>
        <row r="635">
          <cell r="E635">
            <v>0</v>
          </cell>
          <cell r="G635">
            <v>0</v>
          </cell>
          <cell r="J635">
            <v>0</v>
          </cell>
          <cell r="L635">
            <v>0</v>
          </cell>
        </row>
        <row r="636">
          <cell r="E636">
            <v>0</v>
          </cell>
          <cell r="G636">
            <v>0</v>
          </cell>
          <cell r="J636">
            <v>0</v>
          </cell>
          <cell r="L636">
            <v>0</v>
          </cell>
        </row>
        <row r="637">
          <cell r="E637">
            <v>0</v>
          </cell>
          <cell r="G637">
            <v>0</v>
          </cell>
          <cell r="J637">
            <v>0</v>
          </cell>
          <cell r="L637">
            <v>0</v>
          </cell>
        </row>
        <row r="638">
          <cell r="E638">
            <v>0</v>
          </cell>
          <cell r="G638">
            <v>0</v>
          </cell>
          <cell r="J638">
            <v>0</v>
          </cell>
          <cell r="L638">
            <v>0</v>
          </cell>
        </row>
        <row r="639">
          <cell r="E639">
            <v>0</v>
          </cell>
          <cell r="G639">
            <v>0</v>
          </cell>
          <cell r="J639">
            <v>0</v>
          </cell>
          <cell r="L639">
            <v>0</v>
          </cell>
        </row>
        <row r="640">
          <cell r="E640">
            <v>0</v>
          </cell>
          <cell r="G640">
            <v>0</v>
          </cell>
          <cell r="J640">
            <v>0</v>
          </cell>
          <cell r="L640">
            <v>0</v>
          </cell>
        </row>
        <row r="641">
          <cell r="E641">
            <v>0</v>
          </cell>
          <cell r="G641">
            <v>0</v>
          </cell>
          <cell r="J641">
            <v>0</v>
          </cell>
          <cell r="L641">
            <v>0</v>
          </cell>
        </row>
        <row r="642">
          <cell r="E642">
            <v>0</v>
          </cell>
          <cell r="G642">
            <v>0</v>
          </cell>
          <cell r="J642">
            <v>0</v>
          </cell>
          <cell r="L642">
            <v>0</v>
          </cell>
        </row>
        <row r="643">
          <cell r="E643">
            <v>0</v>
          </cell>
          <cell r="G643">
            <v>0</v>
          </cell>
          <cell r="J643">
            <v>0</v>
          </cell>
          <cell r="L643">
            <v>0</v>
          </cell>
        </row>
        <row r="644">
          <cell r="E644">
            <v>0</v>
          </cell>
          <cell r="G644">
            <v>0</v>
          </cell>
          <cell r="J644">
            <v>0</v>
          </cell>
          <cell r="L644">
            <v>0</v>
          </cell>
        </row>
        <row r="645">
          <cell r="E645">
            <v>0</v>
          </cell>
          <cell r="G645">
            <v>0</v>
          </cell>
          <cell r="J645">
            <v>0</v>
          </cell>
          <cell r="L645">
            <v>0</v>
          </cell>
        </row>
        <row r="646">
          <cell r="E646">
            <v>0</v>
          </cell>
          <cell r="G646">
            <v>0</v>
          </cell>
          <cell r="J646">
            <v>0</v>
          </cell>
          <cell r="L646">
            <v>0</v>
          </cell>
        </row>
        <row r="647">
          <cell r="E647">
            <v>0</v>
          </cell>
          <cell r="G647">
            <v>0</v>
          </cell>
          <cell r="J647">
            <v>0</v>
          </cell>
          <cell r="L647">
            <v>0</v>
          </cell>
        </row>
        <row r="648">
          <cell r="E648">
            <v>0</v>
          </cell>
          <cell r="G648">
            <v>0</v>
          </cell>
          <cell r="J648">
            <v>0</v>
          </cell>
          <cell r="L648">
            <v>0</v>
          </cell>
        </row>
        <row r="649">
          <cell r="E649">
            <v>0</v>
          </cell>
          <cell r="G649">
            <v>0</v>
          </cell>
          <cell r="J649">
            <v>0</v>
          </cell>
          <cell r="L649">
            <v>0</v>
          </cell>
        </row>
        <row r="650">
          <cell r="E650">
            <v>0</v>
          </cell>
          <cell r="G650">
            <v>0</v>
          </cell>
          <cell r="J650">
            <v>0</v>
          </cell>
          <cell r="L650">
            <v>0</v>
          </cell>
        </row>
        <row r="651">
          <cell r="E651">
            <v>0</v>
          </cell>
          <cell r="G651">
            <v>0</v>
          </cell>
          <cell r="J651">
            <v>0</v>
          </cell>
          <cell r="L651">
            <v>0</v>
          </cell>
        </row>
        <row r="652">
          <cell r="E652">
            <v>0</v>
          </cell>
          <cell r="G652">
            <v>0</v>
          </cell>
          <cell r="J652">
            <v>0</v>
          </cell>
          <cell r="L652">
            <v>0</v>
          </cell>
        </row>
        <row r="653">
          <cell r="E653">
            <v>0</v>
          </cell>
          <cell r="G653">
            <v>0</v>
          </cell>
          <cell r="J653">
            <v>0</v>
          </cell>
          <cell r="L653">
            <v>0</v>
          </cell>
        </row>
        <row r="654">
          <cell r="E654">
            <v>0</v>
          </cell>
          <cell r="G654">
            <v>0</v>
          </cell>
          <cell r="J654">
            <v>0</v>
          </cell>
          <cell r="L654">
            <v>0</v>
          </cell>
        </row>
        <row r="655">
          <cell r="E655">
            <v>0</v>
          </cell>
          <cell r="G655">
            <v>0</v>
          </cell>
          <cell r="J655">
            <v>0</v>
          </cell>
          <cell r="L655">
            <v>0</v>
          </cell>
        </row>
        <row r="656">
          <cell r="E656">
            <v>0</v>
          </cell>
          <cell r="G656">
            <v>0</v>
          </cell>
          <cell r="J656">
            <v>0</v>
          </cell>
          <cell r="L656">
            <v>0</v>
          </cell>
        </row>
        <row r="657">
          <cell r="E657">
            <v>0</v>
          </cell>
          <cell r="G657">
            <v>0</v>
          </cell>
          <cell r="J657">
            <v>0</v>
          </cell>
          <cell r="L657">
            <v>0</v>
          </cell>
        </row>
        <row r="658">
          <cell r="E658">
            <v>0</v>
          </cell>
          <cell r="G658">
            <v>0</v>
          </cell>
          <cell r="J658">
            <v>0</v>
          </cell>
          <cell r="L658">
            <v>0</v>
          </cell>
        </row>
        <row r="659">
          <cell r="E659">
            <v>0</v>
          </cell>
          <cell r="G659">
            <v>0</v>
          </cell>
          <cell r="J659">
            <v>0</v>
          </cell>
          <cell r="L659">
            <v>0</v>
          </cell>
        </row>
        <row r="660">
          <cell r="E660">
            <v>0</v>
          </cell>
          <cell r="G660">
            <v>0</v>
          </cell>
          <cell r="J660">
            <v>0</v>
          </cell>
          <cell r="L660">
            <v>0</v>
          </cell>
        </row>
        <row r="661">
          <cell r="E661">
            <v>0</v>
          </cell>
          <cell r="G661">
            <v>0</v>
          </cell>
          <cell r="J661">
            <v>0</v>
          </cell>
          <cell r="L661">
            <v>0</v>
          </cell>
        </row>
        <row r="662">
          <cell r="E662">
            <v>0</v>
          </cell>
          <cell r="G662">
            <v>0</v>
          </cell>
          <cell r="J662">
            <v>0</v>
          </cell>
          <cell r="L662">
            <v>0</v>
          </cell>
        </row>
        <row r="663">
          <cell r="E663">
            <v>0</v>
          </cell>
          <cell r="G663">
            <v>0</v>
          </cell>
          <cell r="J663">
            <v>0</v>
          </cell>
          <cell r="L663">
            <v>0</v>
          </cell>
        </row>
        <row r="664">
          <cell r="E664">
            <v>0</v>
          </cell>
          <cell r="G664">
            <v>0</v>
          </cell>
          <cell r="J664">
            <v>0</v>
          </cell>
          <cell r="L664">
            <v>0</v>
          </cell>
        </row>
        <row r="665">
          <cell r="E665">
            <v>0</v>
          </cell>
          <cell r="G665">
            <v>0</v>
          </cell>
          <cell r="J665">
            <v>0</v>
          </cell>
          <cell r="L665">
            <v>0</v>
          </cell>
        </row>
        <row r="666">
          <cell r="E666">
            <v>0</v>
          </cell>
          <cell r="G666">
            <v>0</v>
          </cell>
          <cell r="J666">
            <v>0</v>
          </cell>
          <cell r="L666">
            <v>0</v>
          </cell>
        </row>
        <row r="667">
          <cell r="E667">
            <v>0</v>
          </cell>
          <cell r="G667">
            <v>0</v>
          </cell>
          <cell r="J667">
            <v>0</v>
          </cell>
          <cell r="L667">
            <v>0</v>
          </cell>
        </row>
        <row r="668">
          <cell r="E668">
            <v>0</v>
          </cell>
          <cell r="G668">
            <v>0</v>
          </cell>
          <cell r="J668">
            <v>0</v>
          </cell>
          <cell r="L668">
            <v>0</v>
          </cell>
        </row>
        <row r="669">
          <cell r="E669">
            <v>0</v>
          </cell>
          <cell r="G669">
            <v>0</v>
          </cell>
          <cell r="J669">
            <v>0</v>
          </cell>
          <cell r="L669">
            <v>0</v>
          </cell>
        </row>
        <row r="670">
          <cell r="E670">
            <v>0</v>
          </cell>
          <cell r="G670">
            <v>0</v>
          </cell>
          <cell r="J670">
            <v>0</v>
          </cell>
          <cell r="L670">
            <v>0</v>
          </cell>
        </row>
        <row r="671">
          <cell r="E671">
            <v>0</v>
          </cell>
          <cell r="G671">
            <v>0</v>
          </cell>
          <cell r="J671">
            <v>0</v>
          </cell>
          <cell r="L671">
            <v>0</v>
          </cell>
        </row>
        <row r="672">
          <cell r="E672">
            <v>0</v>
          </cell>
          <cell r="G672">
            <v>0</v>
          </cell>
          <cell r="J672">
            <v>0</v>
          </cell>
          <cell r="L672">
            <v>0</v>
          </cell>
        </row>
        <row r="673">
          <cell r="E673">
            <v>0</v>
          </cell>
          <cell r="G673">
            <v>0</v>
          </cell>
          <cell r="J673">
            <v>0</v>
          </cell>
          <cell r="L673">
            <v>0</v>
          </cell>
        </row>
        <row r="674">
          <cell r="E674">
            <v>0</v>
          </cell>
          <cell r="G674">
            <v>0</v>
          </cell>
          <cell r="J674">
            <v>0</v>
          </cell>
          <cell r="L674">
            <v>0</v>
          </cell>
        </row>
        <row r="675">
          <cell r="E675">
            <v>0</v>
          </cell>
          <cell r="G675">
            <v>0</v>
          </cell>
          <cell r="J675">
            <v>0</v>
          </cell>
          <cell r="L675">
            <v>0</v>
          </cell>
        </row>
        <row r="676">
          <cell r="E676">
            <v>0</v>
          </cell>
          <cell r="G676">
            <v>0</v>
          </cell>
          <cell r="J676">
            <v>0</v>
          </cell>
          <cell r="L676">
            <v>0</v>
          </cell>
        </row>
        <row r="677">
          <cell r="E677">
            <v>0</v>
          </cell>
          <cell r="G677">
            <v>0</v>
          </cell>
          <cell r="J677">
            <v>0</v>
          </cell>
          <cell r="L677">
            <v>0</v>
          </cell>
        </row>
        <row r="678">
          <cell r="E678">
            <v>0</v>
          </cell>
          <cell r="G678">
            <v>0</v>
          </cell>
          <cell r="J678">
            <v>0</v>
          </cell>
          <cell r="L678">
            <v>0</v>
          </cell>
        </row>
        <row r="679">
          <cell r="E679">
            <v>0</v>
          </cell>
          <cell r="G679">
            <v>0</v>
          </cell>
          <cell r="J679">
            <v>0</v>
          </cell>
          <cell r="L679">
            <v>0</v>
          </cell>
        </row>
        <row r="680">
          <cell r="E680">
            <v>0</v>
          </cell>
          <cell r="G680">
            <v>0</v>
          </cell>
          <cell r="J680">
            <v>0</v>
          </cell>
          <cell r="L680">
            <v>0</v>
          </cell>
        </row>
        <row r="681">
          <cell r="E681">
            <v>0</v>
          </cell>
          <cell r="G681">
            <v>0</v>
          </cell>
          <cell r="J681">
            <v>0</v>
          </cell>
          <cell r="L681">
            <v>0</v>
          </cell>
        </row>
        <row r="682">
          <cell r="E682">
            <v>0</v>
          </cell>
          <cell r="G682">
            <v>0</v>
          </cell>
          <cell r="J682">
            <v>0</v>
          </cell>
          <cell r="L682">
            <v>0</v>
          </cell>
        </row>
        <row r="683">
          <cell r="E683">
            <v>0</v>
          </cell>
          <cell r="G683">
            <v>0</v>
          </cell>
          <cell r="J683">
            <v>0</v>
          </cell>
          <cell r="L683">
            <v>0</v>
          </cell>
        </row>
        <row r="684">
          <cell r="E684">
            <v>0</v>
          </cell>
          <cell r="G684">
            <v>0</v>
          </cell>
          <cell r="J684">
            <v>0</v>
          </cell>
          <cell r="L684">
            <v>0</v>
          </cell>
        </row>
        <row r="685">
          <cell r="E685">
            <v>0</v>
          </cell>
          <cell r="G685">
            <v>0</v>
          </cell>
          <cell r="J685">
            <v>0</v>
          </cell>
          <cell r="L685">
            <v>0</v>
          </cell>
        </row>
        <row r="686">
          <cell r="E686">
            <v>0</v>
          </cell>
          <cell r="G686">
            <v>0</v>
          </cell>
          <cell r="J686">
            <v>0</v>
          </cell>
          <cell r="L686">
            <v>0</v>
          </cell>
        </row>
        <row r="687">
          <cell r="E687">
            <v>0</v>
          </cell>
          <cell r="G687">
            <v>0</v>
          </cell>
          <cell r="J687">
            <v>0</v>
          </cell>
          <cell r="L687">
            <v>0</v>
          </cell>
        </row>
        <row r="688">
          <cell r="E688">
            <v>0</v>
          </cell>
          <cell r="G688">
            <v>0</v>
          </cell>
          <cell r="J688">
            <v>0</v>
          </cell>
          <cell r="L688">
            <v>0</v>
          </cell>
        </row>
        <row r="689">
          <cell r="E689">
            <v>0</v>
          </cell>
          <cell r="G689">
            <v>0</v>
          </cell>
          <cell r="J689">
            <v>0</v>
          </cell>
          <cell r="L689">
            <v>0</v>
          </cell>
        </row>
        <row r="690">
          <cell r="E690">
            <v>0</v>
          </cell>
          <cell r="G690">
            <v>0</v>
          </cell>
          <cell r="J690">
            <v>0</v>
          </cell>
          <cell r="L690">
            <v>0</v>
          </cell>
        </row>
        <row r="691">
          <cell r="E691">
            <v>0</v>
          </cell>
          <cell r="G691">
            <v>0</v>
          </cell>
          <cell r="J691">
            <v>0</v>
          </cell>
          <cell r="L691">
            <v>0</v>
          </cell>
        </row>
        <row r="692">
          <cell r="E692">
            <v>0</v>
          </cell>
          <cell r="G692">
            <v>0</v>
          </cell>
          <cell r="J692">
            <v>0</v>
          </cell>
          <cell r="L692">
            <v>0</v>
          </cell>
        </row>
        <row r="693">
          <cell r="E693">
            <v>0</v>
          </cell>
          <cell r="G693">
            <v>0</v>
          </cell>
          <cell r="J693">
            <v>0</v>
          </cell>
          <cell r="L693">
            <v>0</v>
          </cell>
        </row>
        <row r="694">
          <cell r="E694">
            <v>0</v>
          </cell>
          <cell r="G694">
            <v>0</v>
          </cell>
          <cell r="J694">
            <v>0</v>
          </cell>
          <cell r="L694">
            <v>0</v>
          </cell>
        </row>
        <row r="695">
          <cell r="E695">
            <v>0</v>
          </cell>
          <cell r="G695">
            <v>0</v>
          </cell>
          <cell r="J695">
            <v>0</v>
          </cell>
          <cell r="L695">
            <v>0</v>
          </cell>
        </row>
        <row r="696">
          <cell r="E696">
            <v>0</v>
          </cell>
          <cell r="G696">
            <v>0</v>
          </cell>
          <cell r="J696">
            <v>0</v>
          </cell>
          <cell r="L696">
            <v>0</v>
          </cell>
        </row>
        <row r="697">
          <cell r="E697">
            <v>0</v>
          </cell>
          <cell r="G697">
            <v>0</v>
          </cell>
          <cell r="J697">
            <v>0</v>
          </cell>
          <cell r="L697">
            <v>0</v>
          </cell>
        </row>
        <row r="698">
          <cell r="E698">
            <v>0</v>
          </cell>
          <cell r="G698">
            <v>0</v>
          </cell>
          <cell r="J698">
            <v>0</v>
          </cell>
          <cell r="L698">
            <v>0</v>
          </cell>
        </row>
        <row r="699">
          <cell r="E699">
            <v>0</v>
          </cell>
          <cell r="G699">
            <v>0</v>
          </cell>
          <cell r="J699">
            <v>0</v>
          </cell>
          <cell r="L699">
            <v>0</v>
          </cell>
        </row>
        <row r="700">
          <cell r="E700">
            <v>0</v>
          </cell>
          <cell r="G700">
            <v>0</v>
          </cell>
          <cell r="J700">
            <v>0</v>
          </cell>
          <cell r="L700">
            <v>0</v>
          </cell>
        </row>
        <row r="701">
          <cell r="E701">
            <v>0</v>
          </cell>
          <cell r="G701">
            <v>0</v>
          </cell>
          <cell r="J701">
            <v>0</v>
          </cell>
          <cell r="L701">
            <v>0</v>
          </cell>
        </row>
        <row r="702">
          <cell r="E702">
            <v>0</v>
          </cell>
          <cell r="G702">
            <v>0</v>
          </cell>
          <cell r="J702">
            <v>0</v>
          </cell>
          <cell r="L702">
            <v>0</v>
          </cell>
        </row>
        <row r="703">
          <cell r="E703">
            <v>0</v>
          </cell>
          <cell r="G703">
            <v>0</v>
          </cell>
          <cell r="J703">
            <v>0</v>
          </cell>
          <cell r="L703">
            <v>0</v>
          </cell>
        </row>
        <row r="704">
          <cell r="E704">
            <v>0</v>
          </cell>
          <cell r="G704">
            <v>0</v>
          </cell>
          <cell r="J704">
            <v>0</v>
          </cell>
          <cell r="L704">
            <v>0</v>
          </cell>
        </row>
        <row r="705">
          <cell r="E705">
            <v>0</v>
          </cell>
          <cell r="G705">
            <v>0</v>
          </cell>
          <cell r="J705">
            <v>0</v>
          </cell>
          <cell r="L705">
            <v>0</v>
          </cell>
        </row>
        <row r="706">
          <cell r="E706">
            <v>0</v>
          </cell>
          <cell r="G706">
            <v>0</v>
          </cell>
          <cell r="J706">
            <v>0</v>
          </cell>
          <cell r="L706">
            <v>0</v>
          </cell>
        </row>
        <row r="707">
          <cell r="E707">
            <v>0</v>
          </cell>
          <cell r="G707">
            <v>0</v>
          </cell>
          <cell r="J707">
            <v>0</v>
          </cell>
          <cell r="L707">
            <v>0</v>
          </cell>
        </row>
        <row r="708">
          <cell r="E708">
            <v>0</v>
          </cell>
          <cell r="G708">
            <v>0</v>
          </cell>
          <cell r="J708">
            <v>0</v>
          </cell>
          <cell r="L708">
            <v>0</v>
          </cell>
        </row>
        <row r="709">
          <cell r="E709">
            <v>0</v>
          </cell>
          <cell r="G709">
            <v>0</v>
          </cell>
          <cell r="J709">
            <v>0</v>
          </cell>
          <cell r="L709">
            <v>0</v>
          </cell>
        </row>
        <row r="710">
          <cell r="E710">
            <v>0</v>
          </cell>
          <cell r="G710">
            <v>0</v>
          </cell>
          <cell r="J710">
            <v>0</v>
          </cell>
          <cell r="L710">
            <v>0</v>
          </cell>
        </row>
        <row r="711">
          <cell r="E711">
            <v>0</v>
          </cell>
          <cell r="G711">
            <v>0</v>
          </cell>
          <cell r="J711">
            <v>0</v>
          </cell>
          <cell r="L711">
            <v>0</v>
          </cell>
        </row>
        <row r="712">
          <cell r="E712">
            <v>0</v>
          </cell>
          <cell r="G712">
            <v>0</v>
          </cell>
          <cell r="J712">
            <v>0</v>
          </cell>
          <cell r="L712">
            <v>0</v>
          </cell>
        </row>
        <row r="713">
          <cell r="E713">
            <v>0</v>
          </cell>
          <cell r="G713">
            <v>0</v>
          </cell>
          <cell r="J713">
            <v>0</v>
          </cell>
          <cell r="L713">
            <v>0</v>
          </cell>
        </row>
        <row r="714">
          <cell r="E714">
            <v>0</v>
          </cell>
          <cell r="G714">
            <v>0</v>
          </cell>
          <cell r="J714">
            <v>0</v>
          </cell>
          <cell r="L714">
            <v>0</v>
          </cell>
        </row>
        <row r="715">
          <cell r="E715">
            <v>0</v>
          </cell>
          <cell r="G715">
            <v>0</v>
          </cell>
          <cell r="J715">
            <v>0</v>
          </cell>
          <cell r="L715">
            <v>0</v>
          </cell>
        </row>
        <row r="716">
          <cell r="E716">
            <v>0</v>
          </cell>
          <cell r="G716">
            <v>0</v>
          </cell>
          <cell r="J716">
            <v>0</v>
          </cell>
          <cell r="L716">
            <v>0</v>
          </cell>
        </row>
        <row r="717">
          <cell r="E717">
            <v>0</v>
          </cell>
          <cell r="G717">
            <v>0</v>
          </cell>
          <cell r="J717">
            <v>0</v>
          </cell>
          <cell r="L717">
            <v>0</v>
          </cell>
        </row>
        <row r="718">
          <cell r="E718">
            <v>0</v>
          </cell>
          <cell r="G718">
            <v>0</v>
          </cell>
          <cell r="J718">
            <v>0</v>
          </cell>
          <cell r="L718">
            <v>0</v>
          </cell>
        </row>
        <row r="719">
          <cell r="E719">
            <v>0</v>
          </cell>
          <cell r="G719">
            <v>0</v>
          </cell>
          <cell r="J719">
            <v>0</v>
          </cell>
          <cell r="L719">
            <v>0</v>
          </cell>
        </row>
        <row r="720">
          <cell r="E720">
            <v>0</v>
          </cell>
          <cell r="G720">
            <v>0</v>
          </cell>
          <cell r="J720">
            <v>0</v>
          </cell>
          <cell r="L720">
            <v>0</v>
          </cell>
        </row>
        <row r="721">
          <cell r="E721">
            <v>0</v>
          </cell>
          <cell r="G721">
            <v>0</v>
          </cell>
          <cell r="J721">
            <v>0</v>
          </cell>
          <cell r="L721">
            <v>0</v>
          </cell>
        </row>
        <row r="722">
          <cell r="E722">
            <v>0</v>
          </cell>
          <cell r="G722">
            <v>0</v>
          </cell>
          <cell r="J722">
            <v>0</v>
          </cell>
          <cell r="L722">
            <v>0</v>
          </cell>
        </row>
        <row r="723">
          <cell r="E723">
            <v>0</v>
          </cell>
          <cell r="G723">
            <v>0</v>
          </cell>
          <cell r="J723">
            <v>0</v>
          </cell>
          <cell r="L723">
            <v>0</v>
          </cell>
        </row>
        <row r="724">
          <cell r="E724">
            <v>0</v>
          </cell>
          <cell r="G724">
            <v>0</v>
          </cell>
          <cell r="J724">
            <v>0</v>
          </cell>
          <cell r="L724">
            <v>0</v>
          </cell>
        </row>
        <row r="725">
          <cell r="E725">
            <v>0</v>
          </cell>
          <cell r="G725">
            <v>0</v>
          </cell>
          <cell r="J725">
            <v>0</v>
          </cell>
          <cell r="L725">
            <v>0</v>
          </cell>
        </row>
        <row r="726">
          <cell r="E726">
            <v>0</v>
          </cell>
          <cell r="G726">
            <v>0</v>
          </cell>
          <cell r="J726">
            <v>0</v>
          </cell>
          <cell r="L726">
            <v>0</v>
          </cell>
        </row>
        <row r="727">
          <cell r="E727">
            <v>0</v>
          </cell>
          <cell r="G727">
            <v>0</v>
          </cell>
          <cell r="J727">
            <v>0</v>
          </cell>
          <cell r="L727">
            <v>0</v>
          </cell>
        </row>
        <row r="728">
          <cell r="E728">
            <v>0</v>
          </cell>
          <cell r="G728">
            <v>0</v>
          </cell>
          <cell r="J728">
            <v>0</v>
          </cell>
          <cell r="L728">
            <v>0</v>
          </cell>
        </row>
        <row r="729">
          <cell r="E729">
            <v>0</v>
          </cell>
          <cell r="G729">
            <v>0</v>
          </cell>
          <cell r="J729">
            <v>0</v>
          </cell>
          <cell r="L729">
            <v>0</v>
          </cell>
        </row>
        <row r="730">
          <cell r="E730">
            <v>0</v>
          </cell>
          <cell r="G730">
            <v>0</v>
          </cell>
          <cell r="J730">
            <v>0</v>
          </cell>
          <cell r="L730">
            <v>0</v>
          </cell>
        </row>
        <row r="731">
          <cell r="E731">
            <v>0</v>
          </cell>
          <cell r="G731">
            <v>0</v>
          </cell>
          <cell r="J731">
            <v>0</v>
          </cell>
          <cell r="L731">
            <v>0</v>
          </cell>
        </row>
        <row r="732">
          <cell r="E732">
            <v>0</v>
          </cell>
          <cell r="G732">
            <v>0</v>
          </cell>
          <cell r="J732">
            <v>0</v>
          </cell>
          <cell r="L732">
            <v>0</v>
          </cell>
        </row>
        <row r="733">
          <cell r="E733">
            <v>0</v>
          </cell>
          <cell r="G733">
            <v>0</v>
          </cell>
          <cell r="J733">
            <v>0</v>
          </cell>
          <cell r="L733">
            <v>0</v>
          </cell>
        </row>
        <row r="734">
          <cell r="E734">
            <v>0</v>
          </cell>
          <cell r="G734">
            <v>0</v>
          </cell>
          <cell r="J734">
            <v>0</v>
          </cell>
          <cell r="L734">
            <v>0</v>
          </cell>
        </row>
        <row r="735">
          <cell r="E735">
            <v>0</v>
          </cell>
          <cell r="G735">
            <v>0</v>
          </cell>
          <cell r="J735">
            <v>0</v>
          </cell>
          <cell r="L735">
            <v>0</v>
          </cell>
        </row>
        <row r="736">
          <cell r="E736">
            <v>0</v>
          </cell>
          <cell r="G736">
            <v>0</v>
          </cell>
          <cell r="J736">
            <v>0</v>
          </cell>
          <cell r="L736">
            <v>0</v>
          </cell>
        </row>
        <row r="737">
          <cell r="E737">
            <v>0</v>
          </cell>
          <cell r="G737">
            <v>0</v>
          </cell>
          <cell r="J737">
            <v>0</v>
          </cell>
          <cell r="L737">
            <v>0</v>
          </cell>
        </row>
        <row r="738">
          <cell r="E738">
            <v>0</v>
          </cell>
          <cell r="G738">
            <v>0</v>
          </cell>
          <cell r="J738">
            <v>0</v>
          </cell>
          <cell r="L738">
            <v>0</v>
          </cell>
        </row>
        <row r="739">
          <cell r="E739">
            <v>0</v>
          </cell>
          <cell r="G739">
            <v>0</v>
          </cell>
          <cell r="J739">
            <v>0</v>
          </cell>
          <cell r="L739">
            <v>0</v>
          </cell>
        </row>
        <row r="740">
          <cell r="E740">
            <v>0</v>
          </cell>
          <cell r="G740">
            <v>0</v>
          </cell>
          <cell r="J740">
            <v>0</v>
          </cell>
          <cell r="L740">
            <v>0</v>
          </cell>
        </row>
        <row r="741">
          <cell r="E741">
            <v>0</v>
          </cell>
          <cell r="G741">
            <v>0</v>
          </cell>
          <cell r="J741">
            <v>0</v>
          </cell>
          <cell r="L741">
            <v>0</v>
          </cell>
        </row>
        <row r="742">
          <cell r="E742">
            <v>0</v>
          </cell>
          <cell r="G742">
            <v>0</v>
          </cell>
          <cell r="J742">
            <v>0</v>
          </cell>
          <cell r="L742">
            <v>0</v>
          </cell>
        </row>
        <row r="743">
          <cell r="E743">
            <v>0</v>
          </cell>
          <cell r="G743">
            <v>0</v>
          </cell>
          <cell r="J743">
            <v>0</v>
          </cell>
          <cell r="L743">
            <v>0</v>
          </cell>
        </row>
        <row r="744">
          <cell r="E744">
            <v>0</v>
          </cell>
          <cell r="G744">
            <v>0</v>
          </cell>
          <cell r="J744">
            <v>0</v>
          </cell>
          <cell r="L744">
            <v>0</v>
          </cell>
        </row>
        <row r="745">
          <cell r="E745">
            <v>0</v>
          </cell>
          <cell r="G745">
            <v>0</v>
          </cell>
          <cell r="J745">
            <v>0</v>
          </cell>
          <cell r="L745">
            <v>0</v>
          </cell>
        </row>
        <row r="746">
          <cell r="E746">
            <v>0</v>
          </cell>
          <cell r="G746">
            <v>0</v>
          </cell>
          <cell r="J746">
            <v>0</v>
          </cell>
          <cell r="L746">
            <v>0</v>
          </cell>
        </row>
        <row r="747">
          <cell r="E747">
            <v>0</v>
          </cell>
          <cell r="G747">
            <v>0</v>
          </cell>
          <cell r="J747">
            <v>0</v>
          </cell>
          <cell r="L747">
            <v>0</v>
          </cell>
        </row>
        <row r="748">
          <cell r="E748">
            <v>0</v>
          </cell>
          <cell r="G748">
            <v>0</v>
          </cell>
          <cell r="J748">
            <v>0</v>
          </cell>
          <cell r="L748">
            <v>0</v>
          </cell>
        </row>
        <row r="749">
          <cell r="E749">
            <v>0</v>
          </cell>
          <cell r="G749">
            <v>0</v>
          </cell>
          <cell r="J749">
            <v>0</v>
          </cell>
          <cell r="L749">
            <v>0</v>
          </cell>
        </row>
        <row r="750">
          <cell r="E750">
            <v>0</v>
          </cell>
          <cell r="G750">
            <v>0</v>
          </cell>
          <cell r="J750">
            <v>0</v>
          </cell>
          <cell r="L750">
            <v>0</v>
          </cell>
        </row>
        <row r="751">
          <cell r="E751">
            <v>0</v>
          </cell>
          <cell r="G751">
            <v>0</v>
          </cell>
          <cell r="J751">
            <v>0</v>
          </cell>
          <cell r="L751">
            <v>0</v>
          </cell>
        </row>
        <row r="752">
          <cell r="E752">
            <v>0</v>
          </cell>
          <cell r="G752">
            <v>0</v>
          </cell>
          <cell r="J752">
            <v>0</v>
          </cell>
          <cell r="L752">
            <v>0</v>
          </cell>
        </row>
        <row r="753">
          <cell r="E753">
            <v>0</v>
          </cell>
          <cell r="G753">
            <v>0</v>
          </cell>
          <cell r="J753">
            <v>0</v>
          </cell>
          <cell r="L753">
            <v>0</v>
          </cell>
        </row>
        <row r="754">
          <cell r="E754">
            <v>0</v>
          </cell>
          <cell r="G754">
            <v>0</v>
          </cell>
          <cell r="J754">
            <v>0</v>
          </cell>
          <cell r="L754">
            <v>0</v>
          </cell>
        </row>
        <row r="755">
          <cell r="E755">
            <v>0</v>
          </cell>
          <cell r="G755">
            <v>0</v>
          </cell>
          <cell r="J755">
            <v>0</v>
          </cell>
          <cell r="L755">
            <v>0</v>
          </cell>
        </row>
        <row r="756">
          <cell r="E756">
            <v>0</v>
          </cell>
          <cell r="G756">
            <v>0</v>
          </cell>
          <cell r="J756">
            <v>0</v>
          </cell>
          <cell r="L756">
            <v>0</v>
          </cell>
        </row>
        <row r="757">
          <cell r="E757">
            <v>0</v>
          </cell>
          <cell r="G757">
            <v>0</v>
          </cell>
          <cell r="J757">
            <v>0</v>
          </cell>
          <cell r="L757">
            <v>0</v>
          </cell>
        </row>
        <row r="758">
          <cell r="E758">
            <v>0</v>
          </cell>
          <cell r="G758">
            <v>0</v>
          </cell>
          <cell r="J758">
            <v>0</v>
          </cell>
          <cell r="L758">
            <v>0</v>
          </cell>
        </row>
        <row r="759">
          <cell r="E759">
            <v>0</v>
          </cell>
          <cell r="G759">
            <v>0</v>
          </cell>
          <cell r="J759">
            <v>0</v>
          </cell>
          <cell r="L759">
            <v>0</v>
          </cell>
        </row>
        <row r="760">
          <cell r="E760">
            <v>0</v>
          </cell>
          <cell r="G760">
            <v>0</v>
          </cell>
          <cell r="J760">
            <v>0</v>
          </cell>
          <cell r="L760">
            <v>0</v>
          </cell>
        </row>
        <row r="761">
          <cell r="E761">
            <v>0</v>
          </cell>
          <cell r="G761">
            <v>0</v>
          </cell>
          <cell r="J761">
            <v>0</v>
          </cell>
          <cell r="L761">
            <v>0</v>
          </cell>
        </row>
        <row r="762">
          <cell r="E762">
            <v>0</v>
          </cell>
          <cell r="G762">
            <v>0</v>
          </cell>
          <cell r="J762">
            <v>0</v>
          </cell>
          <cell r="L762">
            <v>0</v>
          </cell>
        </row>
        <row r="763">
          <cell r="E763">
            <v>0</v>
          </cell>
          <cell r="G763">
            <v>0</v>
          </cell>
          <cell r="J763">
            <v>0</v>
          </cell>
          <cell r="L763">
            <v>0</v>
          </cell>
        </row>
        <row r="764">
          <cell r="E764">
            <v>0</v>
          </cell>
          <cell r="G764">
            <v>0</v>
          </cell>
          <cell r="J764">
            <v>0</v>
          </cell>
          <cell r="L764">
            <v>0</v>
          </cell>
        </row>
        <row r="765">
          <cell r="E765">
            <v>0</v>
          </cell>
          <cell r="G765">
            <v>0</v>
          </cell>
          <cell r="J765">
            <v>0</v>
          </cell>
          <cell r="L765">
            <v>0</v>
          </cell>
        </row>
        <row r="766">
          <cell r="E766">
            <v>0</v>
          </cell>
          <cell r="G766">
            <v>0</v>
          </cell>
          <cell r="J766">
            <v>0</v>
          </cell>
          <cell r="L766">
            <v>0</v>
          </cell>
        </row>
        <row r="767">
          <cell r="E767">
            <v>0</v>
          </cell>
          <cell r="G767">
            <v>0</v>
          </cell>
          <cell r="J767">
            <v>0</v>
          </cell>
          <cell r="L767">
            <v>0</v>
          </cell>
        </row>
        <row r="768">
          <cell r="E768">
            <v>0</v>
          </cell>
          <cell r="G768">
            <v>0</v>
          </cell>
          <cell r="J768">
            <v>0</v>
          </cell>
          <cell r="L768">
            <v>0</v>
          </cell>
        </row>
        <row r="769">
          <cell r="E769">
            <v>0</v>
          </cell>
          <cell r="G769">
            <v>0</v>
          </cell>
          <cell r="J769">
            <v>0</v>
          </cell>
          <cell r="L769">
            <v>0</v>
          </cell>
        </row>
        <row r="770">
          <cell r="E770">
            <v>0</v>
          </cell>
          <cell r="G770">
            <v>0</v>
          </cell>
          <cell r="J770">
            <v>0</v>
          </cell>
          <cell r="L770">
            <v>0</v>
          </cell>
        </row>
        <row r="771">
          <cell r="E771">
            <v>0</v>
          </cell>
          <cell r="G771">
            <v>0</v>
          </cell>
          <cell r="J771">
            <v>0</v>
          </cell>
          <cell r="L771">
            <v>0</v>
          </cell>
        </row>
        <row r="772">
          <cell r="E772">
            <v>0</v>
          </cell>
          <cell r="G772">
            <v>0</v>
          </cell>
          <cell r="J772">
            <v>0</v>
          </cell>
          <cell r="L772">
            <v>0</v>
          </cell>
        </row>
        <row r="773">
          <cell r="E773">
            <v>0</v>
          </cell>
          <cell r="G773">
            <v>0</v>
          </cell>
          <cell r="J773">
            <v>0</v>
          </cell>
          <cell r="L773">
            <v>0</v>
          </cell>
        </row>
        <row r="774">
          <cell r="E774">
            <v>0</v>
          </cell>
          <cell r="G774">
            <v>0</v>
          </cell>
          <cell r="J774">
            <v>0</v>
          </cell>
          <cell r="L774">
            <v>0</v>
          </cell>
        </row>
        <row r="775">
          <cell r="E775">
            <v>0</v>
          </cell>
          <cell r="G775">
            <v>0</v>
          </cell>
          <cell r="J775">
            <v>0</v>
          </cell>
          <cell r="L775">
            <v>0</v>
          </cell>
        </row>
        <row r="776">
          <cell r="E776">
            <v>0</v>
          </cell>
          <cell r="G776">
            <v>0</v>
          </cell>
          <cell r="J776">
            <v>0</v>
          </cell>
          <cell r="L776">
            <v>0</v>
          </cell>
        </row>
        <row r="777">
          <cell r="E777">
            <v>0</v>
          </cell>
          <cell r="G777">
            <v>0</v>
          </cell>
          <cell r="J777">
            <v>0</v>
          </cell>
          <cell r="L777">
            <v>0</v>
          </cell>
        </row>
        <row r="778">
          <cell r="E778">
            <v>0</v>
          </cell>
          <cell r="G778">
            <v>0</v>
          </cell>
          <cell r="J778">
            <v>0</v>
          </cell>
          <cell r="L778">
            <v>0</v>
          </cell>
        </row>
        <row r="779">
          <cell r="E779">
            <v>0</v>
          </cell>
          <cell r="G779">
            <v>0</v>
          </cell>
          <cell r="J779">
            <v>0</v>
          </cell>
          <cell r="L779">
            <v>0</v>
          </cell>
        </row>
        <row r="780">
          <cell r="E780">
            <v>0</v>
          </cell>
          <cell r="G780">
            <v>0</v>
          </cell>
          <cell r="J780">
            <v>0</v>
          </cell>
          <cell r="L780">
            <v>0</v>
          </cell>
        </row>
        <row r="781">
          <cell r="E781">
            <v>0</v>
          </cell>
          <cell r="G781">
            <v>0</v>
          </cell>
          <cell r="J781">
            <v>0</v>
          </cell>
          <cell r="L781">
            <v>0</v>
          </cell>
        </row>
        <row r="782">
          <cell r="E782">
            <v>0</v>
          </cell>
          <cell r="G782">
            <v>0</v>
          </cell>
          <cell r="J782">
            <v>0</v>
          </cell>
          <cell r="L782">
            <v>0</v>
          </cell>
        </row>
        <row r="783">
          <cell r="E783">
            <v>0</v>
          </cell>
          <cell r="G783">
            <v>0</v>
          </cell>
          <cell r="J783">
            <v>0</v>
          </cell>
          <cell r="L783">
            <v>0</v>
          </cell>
        </row>
        <row r="784">
          <cell r="E784">
            <v>0</v>
          </cell>
          <cell r="G784">
            <v>0</v>
          </cell>
          <cell r="J784">
            <v>0</v>
          </cell>
          <cell r="L784">
            <v>0</v>
          </cell>
        </row>
        <row r="785">
          <cell r="E785">
            <v>0</v>
          </cell>
          <cell r="G785">
            <v>0</v>
          </cell>
          <cell r="J785">
            <v>0</v>
          </cell>
          <cell r="L785">
            <v>0</v>
          </cell>
        </row>
        <row r="786">
          <cell r="E786">
            <v>0</v>
          </cell>
          <cell r="G786">
            <v>0</v>
          </cell>
          <cell r="J786">
            <v>0</v>
          </cell>
          <cell r="L786">
            <v>0</v>
          </cell>
        </row>
        <row r="787">
          <cell r="E787">
            <v>0</v>
          </cell>
          <cell r="G787">
            <v>0</v>
          </cell>
          <cell r="J787">
            <v>0</v>
          </cell>
          <cell r="L787">
            <v>0</v>
          </cell>
        </row>
        <row r="788">
          <cell r="E788">
            <v>0</v>
          </cell>
          <cell r="G788">
            <v>0</v>
          </cell>
          <cell r="J788">
            <v>0</v>
          </cell>
          <cell r="L788">
            <v>0</v>
          </cell>
        </row>
        <row r="789">
          <cell r="E789">
            <v>0</v>
          </cell>
          <cell r="G789">
            <v>0</v>
          </cell>
          <cell r="J789">
            <v>0</v>
          </cell>
          <cell r="L789">
            <v>0</v>
          </cell>
        </row>
        <row r="790">
          <cell r="E790">
            <v>0</v>
          </cell>
          <cell r="G790">
            <v>0</v>
          </cell>
          <cell r="J790">
            <v>0</v>
          </cell>
          <cell r="L790">
            <v>0</v>
          </cell>
        </row>
        <row r="791">
          <cell r="E791">
            <v>0</v>
          </cell>
          <cell r="G791">
            <v>0</v>
          </cell>
          <cell r="J791">
            <v>0</v>
          </cell>
          <cell r="L791">
            <v>0</v>
          </cell>
        </row>
        <row r="792">
          <cell r="E792">
            <v>0</v>
          </cell>
          <cell r="G792">
            <v>0</v>
          </cell>
          <cell r="J792">
            <v>0</v>
          </cell>
          <cell r="L792">
            <v>0</v>
          </cell>
        </row>
        <row r="793">
          <cell r="E793">
            <v>0</v>
          </cell>
          <cell r="G793">
            <v>0</v>
          </cell>
          <cell r="J793">
            <v>0</v>
          </cell>
          <cell r="L793">
            <v>0</v>
          </cell>
        </row>
        <row r="794">
          <cell r="E794">
            <v>0</v>
          </cell>
          <cell r="G794">
            <v>0</v>
          </cell>
          <cell r="J794">
            <v>0</v>
          </cell>
          <cell r="L794">
            <v>0</v>
          </cell>
        </row>
        <row r="795">
          <cell r="E795">
            <v>0</v>
          </cell>
          <cell r="G795">
            <v>0</v>
          </cell>
          <cell r="J795">
            <v>0</v>
          </cell>
          <cell r="L795">
            <v>0</v>
          </cell>
        </row>
        <row r="796">
          <cell r="E796">
            <v>0</v>
          </cell>
          <cell r="G796">
            <v>0</v>
          </cell>
          <cell r="J796">
            <v>0</v>
          </cell>
          <cell r="L796">
            <v>0</v>
          </cell>
        </row>
        <row r="797">
          <cell r="E797">
            <v>0</v>
          </cell>
          <cell r="G797">
            <v>0</v>
          </cell>
          <cell r="J797">
            <v>0</v>
          </cell>
          <cell r="L797">
            <v>0</v>
          </cell>
        </row>
        <row r="798">
          <cell r="E798">
            <v>0</v>
          </cell>
          <cell r="G798">
            <v>0</v>
          </cell>
          <cell r="J798">
            <v>0</v>
          </cell>
          <cell r="L798">
            <v>0</v>
          </cell>
        </row>
        <row r="799">
          <cell r="E799">
            <v>0</v>
          </cell>
          <cell r="G799">
            <v>0</v>
          </cell>
          <cell r="J799">
            <v>0</v>
          </cell>
          <cell r="L799">
            <v>0</v>
          </cell>
        </row>
        <row r="800">
          <cell r="E800">
            <v>0</v>
          </cell>
          <cell r="G800">
            <v>0</v>
          </cell>
          <cell r="J800">
            <v>0</v>
          </cell>
          <cell r="L800">
            <v>0</v>
          </cell>
        </row>
        <row r="801">
          <cell r="E801">
            <v>0</v>
          </cell>
          <cell r="G801">
            <v>0</v>
          </cell>
          <cell r="J801">
            <v>0</v>
          </cell>
          <cell r="L801">
            <v>0</v>
          </cell>
        </row>
        <row r="802">
          <cell r="E802">
            <v>0</v>
          </cell>
          <cell r="G802">
            <v>0</v>
          </cell>
          <cell r="J802">
            <v>0</v>
          </cell>
          <cell r="L802">
            <v>0</v>
          </cell>
        </row>
        <row r="803">
          <cell r="E803">
            <v>0</v>
          </cell>
          <cell r="G803">
            <v>0</v>
          </cell>
          <cell r="J803">
            <v>0</v>
          </cell>
          <cell r="L803">
            <v>0</v>
          </cell>
        </row>
        <row r="804">
          <cell r="E804">
            <v>0</v>
          </cell>
          <cell r="G804">
            <v>0</v>
          </cell>
          <cell r="J804">
            <v>0</v>
          </cell>
          <cell r="L804">
            <v>0</v>
          </cell>
        </row>
        <row r="805">
          <cell r="E805">
            <v>0</v>
          </cell>
          <cell r="G805">
            <v>0</v>
          </cell>
          <cell r="J805">
            <v>0</v>
          </cell>
          <cell r="L805">
            <v>0</v>
          </cell>
        </row>
        <row r="806">
          <cell r="E806">
            <v>0</v>
          </cell>
          <cell r="G806">
            <v>0</v>
          </cell>
          <cell r="J806">
            <v>0</v>
          </cell>
          <cell r="L806">
            <v>0</v>
          </cell>
        </row>
        <row r="807">
          <cell r="E807">
            <v>0</v>
          </cell>
          <cell r="G807">
            <v>0</v>
          </cell>
          <cell r="J807">
            <v>0</v>
          </cell>
          <cell r="L807">
            <v>0</v>
          </cell>
        </row>
        <row r="808">
          <cell r="E808">
            <v>0</v>
          </cell>
          <cell r="G808">
            <v>0</v>
          </cell>
          <cell r="J808">
            <v>0</v>
          </cell>
          <cell r="L808">
            <v>0</v>
          </cell>
        </row>
        <row r="809">
          <cell r="E809">
            <v>0</v>
          </cell>
          <cell r="G809">
            <v>0</v>
          </cell>
          <cell r="J809">
            <v>0</v>
          </cell>
          <cell r="L809">
            <v>0</v>
          </cell>
        </row>
        <row r="810">
          <cell r="E810">
            <v>0</v>
          </cell>
          <cell r="G810">
            <v>0</v>
          </cell>
          <cell r="J810">
            <v>0</v>
          </cell>
          <cell r="L810">
            <v>0</v>
          </cell>
        </row>
        <row r="811">
          <cell r="E811">
            <v>0</v>
          </cell>
          <cell r="G811">
            <v>0</v>
          </cell>
          <cell r="J811">
            <v>0</v>
          </cell>
          <cell r="L811">
            <v>0</v>
          </cell>
        </row>
        <row r="812">
          <cell r="E812">
            <v>0</v>
          </cell>
          <cell r="G812">
            <v>0</v>
          </cell>
          <cell r="J812">
            <v>0</v>
          </cell>
          <cell r="L812">
            <v>0</v>
          </cell>
        </row>
        <row r="813">
          <cell r="E813">
            <v>0</v>
          </cell>
          <cell r="G813">
            <v>0</v>
          </cell>
          <cell r="J813">
            <v>0</v>
          </cell>
          <cell r="L813">
            <v>0</v>
          </cell>
        </row>
        <row r="814">
          <cell r="E814">
            <v>0</v>
          </cell>
          <cell r="G814">
            <v>0</v>
          </cell>
          <cell r="J814">
            <v>0</v>
          </cell>
          <cell r="L814">
            <v>0</v>
          </cell>
        </row>
        <row r="815">
          <cell r="E815">
            <v>0</v>
          </cell>
          <cell r="G815">
            <v>0</v>
          </cell>
          <cell r="J815">
            <v>0</v>
          </cell>
          <cell r="L815">
            <v>0</v>
          </cell>
        </row>
        <row r="816">
          <cell r="E816">
            <v>0</v>
          </cell>
          <cell r="G816">
            <v>0</v>
          </cell>
          <cell r="J816">
            <v>0</v>
          </cell>
          <cell r="L816">
            <v>0</v>
          </cell>
        </row>
        <row r="817">
          <cell r="E817">
            <v>0</v>
          </cell>
          <cell r="G817">
            <v>0</v>
          </cell>
          <cell r="J817">
            <v>0</v>
          </cell>
          <cell r="L817">
            <v>0</v>
          </cell>
        </row>
        <row r="818">
          <cell r="E818">
            <v>0</v>
          </cell>
          <cell r="G818">
            <v>0</v>
          </cell>
          <cell r="J818">
            <v>0</v>
          </cell>
          <cell r="L818">
            <v>0</v>
          </cell>
        </row>
        <row r="819">
          <cell r="E819">
            <v>0</v>
          </cell>
          <cell r="G819">
            <v>0</v>
          </cell>
          <cell r="J819">
            <v>0</v>
          </cell>
          <cell r="L819">
            <v>0</v>
          </cell>
        </row>
        <row r="820">
          <cell r="E820">
            <v>0</v>
          </cell>
          <cell r="G820">
            <v>0</v>
          </cell>
          <cell r="J820">
            <v>0</v>
          </cell>
          <cell r="L820">
            <v>0</v>
          </cell>
        </row>
        <row r="821">
          <cell r="E821">
            <v>0</v>
          </cell>
          <cell r="G821">
            <v>0</v>
          </cell>
          <cell r="J821">
            <v>0</v>
          </cell>
          <cell r="L821">
            <v>0</v>
          </cell>
        </row>
        <row r="822">
          <cell r="E822">
            <v>0</v>
          </cell>
          <cell r="G822">
            <v>0</v>
          </cell>
          <cell r="J822">
            <v>0</v>
          </cell>
          <cell r="L822">
            <v>0</v>
          </cell>
        </row>
        <row r="823">
          <cell r="E823">
            <v>0</v>
          </cell>
          <cell r="G823">
            <v>0</v>
          </cell>
          <cell r="J823">
            <v>0</v>
          </cell>
          <cell r="L823">
            <v>0</v>
          </cell>
        </row>
        <row r="824">
          <cell r="E824">
            <v>0</v>
          </cell>
          <cell r="G824">
            <v>0</v>
          </cell>
          <cell r="J824">
            <v>0</v>
          </cell>
          <cell r="L824">
            <v>0</v>
          </cell>
        </row>
        <row r="825">
          <cell r="E825">
            <v>0</v>
          </cell>
          <cell r="G825">
            <v>0</v>
          </cell>
          <cell r="J825">
            <v>0</v>
          </cell>
          <cell r="L825">
            <v>0</v>
          </cell>
        </row>
        <row r="826">
          <cell r="E826">
            <v>0</v>
          </cell>
          <cell r="G826">
            <v>0</v>
          </cell>
          <cell r="J826">
            <v>0</v>
          </cell>
          <cell r="L826">
            <v>0</v>
          </cell>
        </row>
        <row r="827">
          <cell r="E827">
            <v>0</v>
          </cell>
          <cell r="G827">
            <v>0</v>
          </cell>
          <cell r="J827">
            <v>0</v>
          </cell>
          <cell r="L827">
            <v>0</v>
          </cell>
        </row>
        <row r="828">
          <cell r="E828">
            <v>0</v>
          </cell>
          <cell r="G828">
            <v>0</v>
          </cell>
          <cell r="J828">
            <v>0</v>
          </cell>
          <cell r="L828">
            <v>0</v>
          </cell>
        </row>
        <row r="829">
          <cell r="E829">
            <v>0</v>
          </cell>
          <cell r="G829">
            <v>0</v>
          </cell>
          <cell r="J829">
            <v>0</v>
          </cell>
          <cell r="L829">
            <v>0</v>
          </cell>
        </row>
        <row r="830">
          <cell r="E830">
            <v>0</v>
          </cell>
          <cell r="G830">
            <v>0</v>
          </cell>
          <cell r="J830">
            <v>0</v>
          </cell>
          <cell r="L830">
            <v>0</v>
          </cell>
        </row>
        <row r="831">
          <cell r="E831">
            <v>0</v>
          </cell>
          <cell r="G831">
            <v>0</v>
          </cell>
          <cell r="J831">
            <v>0</v>
          </cell>
          <cell r="L831">
            <v>0</v>
          </cell>
        </row>
        <row r="832">
          <cell r="E832">
            <v>0</v>
          </cell>
          <cell r="G832">
            <v>0</v>
          </cell>
          <cell r="J832">
            <v>0</v>
          </cell>
          <cell r="L832">
            <v>0</v>
          </cell>
        </row>
        <row r="833">
          <cell r="E833">
            <v>0</v>
          </cell>
          <cell r="G833">
            <v>0</v>
          </cell>
          <cell r="J833">
            <v>0</v>
          </cell>
          <cell r="L833">
            <v>0</v>
          </cell>
        </row>
        <row r="834">
          <cell r="E834">
            <v>0</v>
          </cell>
          <cell r="G834">
            <v>0</v>
          </cell>
          <cell r="J834">
            <v>0</v>
          </cell>
          <cell r="L834">
            <v>0</v>
          </cell>
        </row>
        <row r="835">
          <cell r="E835">
            <v>0</v>
          </cell>
          <cell r="G835">
            <v>0</v>
          </cell>
          <cell r="J835">
            <v>0</v>
          </cell>
          <cell r="L835">
            <v>0</v>
          </cell>
        </row>
        <row r="836">
          <cell r="E836">
            <v>0</v>
          </cell>
          <cell r="G836">
            <v>0</v>
          </cell>
          <cell r="J836">
            <v>0</v>
          </cell>
          <cell r="L836">
            <v>0</v>
          </cell>
        </row>
        <row r="837">
          <cell r="E837">
            <v>0</v>
          </cell>
          <cell r="G837">
            <v>0</v>
          </cell>
          <cell r="J837">
            <v>0</v>
          </cell>
          <cell r="L837">
            <v>0</v>
          </cell>
        </row>
        <row r="838">
          <cell r="E838">
            <v>0</v>
          </cell>
          <cell r="G838">
            <v>0</v>
          </cell>
          <cell r="J838">
            <v>0</v>
          </cell>
          <cell r="L838">
            <v>0</v>
          </cell>
        </row>
        <row r="839">
          <cell r="E839">
            <v>0</v>
          </cell>
          <cell r="G839">
            <v>0</v>
          </cell>
          <cell r="J839">
            <v>0</v>
          </cell>
          <cell r="L839">
            <v>0</v>
          </cell>
        </row>
        <row r="840">
          <cell r="E840">
            <v>0</v>
          </cell>
          <cell r="G840">
            <v>0</v>
          </cell>
          <cell r="J840">
            <v>0</v>
          </cell>
          <cell r="L840">
            <v>0</v>
          </cell>
        </row>
        <row r="841">
          <cell r="E841">
            <v>0</v>
          </cell>
          <cell r="G841">
            <v>0</v>
          </cell>
          <cell r="J841">
            <v>0</v>
          </cell>
          <cell r="L841">
            <v>0</v>
          </cell>
        </row>
        <row r="842">
          <cell r="E842">
            <v>0</v>
          </cell>
          <cell r="G842">
            <v>0</v>
          </cell>
          <cell r="J842">
            <v>0</v>
          </cell>
          <cell r="L842">
            <v>0</v>
          </cell>
        </row>
        <row r="843">
          <cell r="E843">
            <v>0</v>
          </cell>
          <cell r="G843">
            <v>0</v>
          </cell>
          <cell r="J843">
            <v>0</v>
          </cell>
          <cell r="L843">
            <v>0</v>
          </cell>
        </row>
        <row r="844">
          <cell r="E844">
            <v>0</v>
          </cell>
          <cell r="G844">
            <v>0</v>
          </cell>
          <cell r="J844">
            <v>0</v>
          </cell>
          <cell r="L844">
            <v>0</v>
          </cell>
        </row>
        <row r="845">
          <cell r="E845">
            <v>0</v>
          </cell>
          <cell r="G845">
            <v>0</v>
          </cell>
          <cell r="J845">
            <v>0</v>
          </cell>
          <cell r="L845">
            <v>0</v>
          </cell>
        </row>
        <row r="846">
          <cell r="E846">
            <v>0</v>
          </cell>
          <cell r="G846">
            <v>0</v>
          </cell>
          <cell r="J846">
            <v>0</v>
          </cell>
          <cell r="L846">
            <v>0</v>
          </cell>
        </row>
        <row r="847">
          <cell r="E847">
            <v>0</v>
          </cell>
          <cell r="G847">
            <v>0</v>
          </cell>
          <cell r="J847">
            <v>0</v>
          </cell>
          <cell r="L847">
            <v>0</v>
          </cell>
        </row>
        <row r="848">
          <cell r="E848">
            <v>0</v>
          </cell>
          <cell r="G848">
            <v>0</v>
          </cell>
          <cell r="J848">
            <v>0</v>
          </cell>
          <cell r="L848">
            <v>0</v>
          </cell>
        </row>
        <row r="849">
          <cell r="E849">
            <v>0</v>
          </cell>
          <cell r="G849">
            <v>0</v>
          </cell>
          <cell r="J849">
            <v>0</v>
          </cell>
          <cell r="L849">
            <v>0</v>
          </cell>
        </row>
        <row r="850">
          <cell r="E850">
            <v>0</v>
          </cell>
          <cell r="G850">
            <v>0</v>
          </cell>
          <cell r="J850">
            <v>0</v>
          </cell>
          <cell r="L850">
            <v>0</v>
          </cell>
        </row>
        <row r="851">
          <cell r="E851">
            <v>0</v>
          </cell>
          <cell r="G851">
            <v>0</v>
          </cell>
          <cell r="J851">
            <v>0</v>
          </cell>
          <cell r="L851">
            <v>0</v>
          </cell>
        </row>
        <row r="852">
          <cell r="E852">
            <v>0</v>
          </cell>
          <cell r="G852">
            <v>0</v>
          </cell>
          <cell r="J852">
            <v>0</v>
          </cell>
          <cell r="L852">
            <v>0</v>
          </cell>
        </row>
        <row r="853">
          <cell r="E853">
            <v>0</v>
          </cell>
          <cell r="G853">
            <v>0</v>
          </cell>
          <cell r="J853">
            <v>0</v>
          </cell>
          <cell r="L853">
            <v>0</v>
          </cell>
        </row>
        <row r="854">
          <cell r="E854">
            <v>0</v>
          </cell>
          <cell r="G854">
            <v>0</v>
          </cell>
          <cell r="J854">
            <v>0</v>
          </cell>
          <cell r="L854">
            <v>0</v>
          </cell>
        </row>
        <row r="855">
          <cell r="E855">
            <v>0</v>
          </cell>
          <cell r="G855">
            <v>0</v>
          </cell>
          <cell r="J855">
            <v>0</v>
          </cell>
          <cell r="L855">
            <v>0</v>
          </cell>
        </row>
        <row r="856">
          <cell r="E856">
            <v>0</v>
          </cell>
          <cell r="G856">
            <v>0</v>
          </cell>
          <cell r="J856">
            <v>0</v>
          </cell>
          <cell r="L856">
            <v>0</v>
          </cell>
        </row>
        <row r="857">
          <cell r="E857">
            <v>0</v>
          </cell>
          <cell r="G857">
            <v>0</v>
          </cell>
          <cell r="J857">
            <v>0</v>
          </cell>
          <cell r="L857">
            <v>0</v>
          </cell>
        </row>
        <row r="858">
          <cell r="E858">
            <v>0</v>
          </cell>
          <cell r="G858">
            <v>0</v>
          </cell>
          <cell r="J858">
            <v>0</v>
          </cell>
          <cell r="L85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設計書・表紙"/>
      <sheetName val="設計書・甲2行"/>
      <sheetName val="設計書・乙2行"/>
      <sheetName val="代価表 (2)"/>
      <sheetName val="代価表"/>
      <sheetName val="電気複合単価 "/>
      <sheetName val="機械配管複合単価"/>
      <sheetName val="機械機器複合単価 "/>
      <sheetName val="盤の歩掛かり表"/>
      <sheetName val="３社見積比較表"/>
      <sheetName val="ｺﾋﾟｰ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表紙"/>
      <sheetName val="総括表 "/>
      <sheetName val="直接工事"/>
      <sheetName val="内訳書１"/>
      <sheetName val="複合単価(1)"/>
      <sheetName val="複合単価 (2)"/>
      <sheetName val="変更対照表"/>
      <sheetName val="指示書"/>
      <sheetName val="一覧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合計 (2)"/>
      <sheetName val="合計"/>
      <sheetName val="頭・経費"/>
      <sheetName val="大項目"/>
      <sheetName val="木建"/>
      <sheetName val="その他工事"/>
      <sheetName val="頭・大項目"/>
      <sheetName val="直接仮設"/>
      <sheetName val="土工事"/>
      <sheetName val="地業工事"/>
      <sheetName val="コンクリート工事"/>
      <sheetName val="型枠工事"/>
      <sheetName val="鉄筋工事"/>
      <sheetName val="鉄骨工事"/>
      <sheetName val="集成材工事"/>
      <sheetName val="躯体工事費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頭・大項目"/>
      <sheetName val="直接仮設"/>
      <sheetName val="土工事"/>
      <sheetName val="地業工事"/>
      <sheetName val="コンクリート工事"/>
      <sheetName val="型枠工事"/>
      <sheetName val="鉄筋工事"/>
      <sheetName val="躯体工事費"/>
    </sheetNames>
    <sheetDataSet>
      <sheetData sheetId="0">
        <row r="133">
          <cell r="P133" t="str">
            <v>No</v>
          </cell>
        </row>
        <row r="135">
          <cell r="B135" t="str">
            <v>符号</v>
          </cell>
          <cell r="C135" t="str">
            <v>名　　　称</v>
          </cell>
          <cell r="D135" t="str">
            <v>品質・形状・寸法</v>
          </cell>
          <cell r="E135" t="str">
            <v>品質・形状・寸法</v>
          </cell>
          <cell r="F135" t="str">
            <v>単位</v>
          </cell>
          <cell r="G135" t="str">
            <v>数　量</v>
          </cell>
          <cell r="H135" t="str">
            <v>金　　　額</v>
          </cell>
          <cell r="I135" t="str">
            <v>単位</v>
          </cell>
          <cell r="J135" t="str">
            <v>単　　価</v>
          </cell>
          <cell r="K135" t="str">
            <v>金　　　額</v>
          </cell>
          <cell r="L135" t="str">
            <v>金　　　額</v>
          </cell>
          <cell r="M135" t="str">
            <v>備　　　考</v>
          </cell>
          <cell r="N135" t="str">
            <v>備　　　考</v>
          </cell>
        </row>
        <row r="137">
          <cell r="B137" t="str">
            <v>Ａ</v>
          </cell>
          <cell r="C137" t="str">
            <v>直接工事費</v>
          </cell>
          <cell r="D137" t="str">
            <v>直接工事費</v>
          </cell>
        </row>
        <row r="139">
          <cell r="B139" t="str">
            <v>　</v>
          </cell>
          <cell r="C139" t="str">
            <v>　</v>
          </cell>
          <cell r="D139" t="str">
            <v>　</v>
          </cell>
        </row>
        <row r="141">
          <cell r="B141" t="str">
            <v>　１</v>
          </cell>
          <cell r="C141" t="str">
            <v>建 築 工 事</v>
          </cell>
          <cell r="D141" t="str">
            <v>建 築 工 事</v>
          </cell>
          <cell r="E141" t="str">
            <v>式</v>
          </cell>
          <cell r="F141">
            <v>0</v>
          </cell>
          <cell r="G141">
            <v>1</v>
          </cell>
          <cell r="H141" t="str">
            <v>式</v>
          </cell>
          <cell r="I141" t="str">
            <v>式</v>
          </cell>
          <cell r="J141">
            <v>0</v>
          </cell>
          <cell r="L141">
            <v>0</v>
          </cell>
        </row>
        <row r="143">
          <cell r="B143" t="str">
            <v>　２</v>
          </cell>
          <cell r="C143" t="str">
            <v>電気設備工事</v>
          </cell>
          <cell r="D143" t="str">
            <v>電気設備工事</v>
          </cell>
          <cell r="E143" t="str">
            <v>式</v>
          </cell>
          <cell r="F143">
            <v>1</v>
          </cell>
          <cell r="G143">
            <v>1</v>
          </cell>
          <cell r="H143" t="str">
            <v>式</v>
          </cell>
          <cell r="I143" t="str">
            <v>式</v>
          </cell>
        </row>
        <row r="145">
          <cell r="B145" t="str">
            <v>　３</v>
          </cell>
          <cell r="C145" t="str">
            <v>機械設備工事</v>
          </cell>
          <cell r="D145" t="str">
            <v>機械設備工事</v>
          </cell>
          <cell r="E145" t="str">
            <v>式</v>
          </cell>
          <cell r="F145">
            <v>1</v>
          </cell>
          <cell r="G145">
            <v>1</v>
          </cell>
          <cell r="H145" t="str">
            <v>式</v>
          </cell>
          <cell r="I145" t="str">
            <v>式</v>
          </cell>
        </row>
        <row r="173">
          <cell r="D173" t="str">
            <v>　合　　計</v>
          </cell>
          <cell r="E173" t="str">
            <v xml:space="preserve"> </v>
          </cell>
          <cell r="F173">
            <v>0</v>
          </cell>
          <cell r="G173" t="str">
            <v xml:space="preserve"> </v>
          </cell>
          <cell r="H173">
            <v>0</v>
          </cell>
          <cell r="I173">
            <v>0</v>
          </cell>
          <cell r="L173">
            <v>0</v>
          </cell>
        </row>
        <row r="174">
          <cell r="M174" t="str">
            <v>南 伊 豆 町</v>
          </cell>
        </row>
        <row r="178">
          <cell r="P178" t="str">
            <v>No</v>
          </cell>
        </row>
        <row r="180">
          <cell r="B180" t="str">
            <v>符号</v>
          </cell>
          <cell r="C180" t="str">
            <v>名　　　称</v>
          </cell>
          <cell r="D180" t="str">
            <v>品質・形状・寸法</v>
          </cell>
          <cell r="E180" t="str">
            <v>品質・形状・寸法</v>
          </cell>
          <cell r="F180" t="str">
            <v>単位</v>
          </cell>
          <cell r="G180" t="str">
            <v>数　量</v>
          </cell>
          <cell r="H180" t="str">
            <v>金　　　額</v>
          </cell>
          <cell r="I180" t="str">
            <v>単位</v>
          </cell>
          <cell r="J180" t="str">
            <v>単　　価</v>
          </cell>
          <cell r="K180" t="str">
            <v>金　　　額</v>
          </cell>
          <cell r="L180" t="str">
            <v>金　　　額</v>
          </cell>
          <cell r="M180" t="str">
            <v>備　　　考</v>
          </cell>
          <cell r="N180" t="str">
            <v>備　　　考</v>
          </cell>
        </row>
        <row r="182">
          <cell r="B182" t="str">
            <v>Ｂ</v>
          </cell>
          <cell r="C182" t="str">
            <v>共　通　費</v>
          </cell>
          <cell r="D182" t="str">
            <v>共　通　費</v>
          </cell>
        </row>
        <row r="186">
          <cell r="B186" t="str">
            <v>　１</v>
          </cell>
          <cell r="C186" t="str">
            <v>共通仮設工事</v>
          </cell>
          <cell r="D186" t="str">
            <v>共通仮設工事</v>
          </cell>
          <cell r="E186" t="str">
            <v>式</v>
          </cell>
          <cell r="F186">
            <v>0</v>
          </cell>
          <cell r="G186">
            <v>1</v>
          </cell>
          <cell r="H186" t="str">
            <v>％</v>
          </cell>
          <cell r="I186" t="str">
            <v>式</v>
          </cell>
          <cell r="J186">
            <v>0</v>
          </cell>
          <cell r="K186" t="e">
            <v>#DIV/0!</v>
          </cell>
          <cell r="L186">
            <v>0</v>
          </cell>
          <cell r="M186" t="e">
            <v>#DIV/0!</v>
          </cell>
          <cell r="N186" t="str">
            <v>％</v>
          </cell>
          <cell r="O186" t="e">
            <v>#DIV/0!</v>
          </cell>
          <cell r="P186" t="str">
            <v>％</v>
          </cell>
        </row>
        <row r="188">
          <cell r="B188" t="str">
            <v>　２</v>
          </cell>
          <cell r="C188" t="str">
            <v>諸　経　費</v>
          </cell>
          <cell r="D188" t="str">
            <v>諸　経　費</v>
          </cell>
          <cell r="E188" t="str">
            <v>式</v>
          </cell>
          <cell r="F188" t="e">
            <v>#DIV/0!</v>
          </cell>
          <cell r="G188">
            <v>1</v>
          </cell>
          <cell r="H188" t="str">
            <v>％</v>
          </cell>
          <cell r="I188" t="str">
            <v>式</v>
          </cell>
          <cell r="J188" t="e">
            <v>#DIV/0!</v>
          </cell>
          <cell r="K188" t="e">
            <v>#DIV/0!</v>
          </cell>
          <cell r="L188" t="e">
            <v>#DIV/0!</v>
          </cell>
          <cell r="M188" t="e">
            <v>#DIV/0!</v>
          </cell>
          <cell r="N188" t="str">
            <v>％</v>
          </cell>
          <cell r="O188" t="e">
            <v>#DIV/0!</v>
          </cell>
          <cell r="P188" t="str">
            <v>％</v>
          </cell>
        </row>
        <row r="217">
          <cell r="L217" t="str">
            <v xml:space="preserve"> </v>
          </cell>
        </row>
        <row r="218">
          <cell r="D218" t="str">
            <v>　合　　計</v>
          </cell>
          <cell r="E218" t="str">
            <v xml:space="preserve"> </v>
          </cell>
          <cell r="F218" t="e">
            <v>#DIV/0!</v>
          </cell>
          <cell r="G218" t="str">
            <v xml:space="preserve"> </v>
          </cell>
          <cell r="H218" t="e">
            <v>#DIV/0!</v>
          </cell>
          <cell r="I218" t="e">
            <v>#DIV/0!</v>
          </cell>
          <cell r="L218" t="e">
            <v>#DIV/0!</v>
          </cell>
        </row>
        <row r="219">
          <cell r="M219" t="str">
            <v>南 伊 豆 町</v>
          </cell>
        </row>
        <row r="223">
          <cell r="P223" t="str">
            <v>No</v>
          </cell>
        </row>
        <row r="225">
          <cell r="B225" t="str">
            <v>符号</v>
          </cell>
          <cell r="C225" t="str">
            <v>名　　　称</v>
          </cell>
          <cell r="D225" t="str">
            <v>品質・形状・寸法</v>
          </cell>
          <cell r="E225" t="str">
            <v>品質・形状・寸法</v>
          </cell>
          <cell r="F225" t="str">
            <v>単位</v>
          </cell>
          <cell r="G225" t="str">
            <v>数　量</v>
          </cell>
          <cell r="H225" t="str">
            <v>金　　　額</v>
          </cell>
          <cell r="I225" t="str">
            <v>単位</v>
          </cell>
          <cell r="J225" t="str">
            <v>単　　価</v>
          </cell>
          <cell r="K225" t="str">
            <v>金　　　額</v>
          </cell>
          <cell r="L225" t="str">
            <v>金　　　額</v>
          </cell>
          <cell r="M225" t="str">
            <v>備　　　考</v>
          </cell>
          <cell r="N225" t="str">
            <v>備　　　考</v>
          </cell>
        </row>
        <row r="227">
          <cell r="B227" t="str">
            <v>Ｂ-２</v>
          </cell>
          <cell r="C227" t="str">
            <v>諸　経　費</v>
          </cell>
          <cell r="D227" t="str">
            <v>諸　経　費</v>
          </cell>
        </row>
        <row r="231">
          <cell r="D231" t="str">
            <v>現場管理費</v>
          </cell>
          <cell r="E231">
            <v>1</v>
          </cell>
          <cell r="F231" t="str">
            <v>式</v>
          </cell>
          <cell r="G231">
            <v>1</v>
          </cell>
          <cell r="H231" t="e">
            <v>#DIV/0!</v>
          </cell>
          <cell r="I231" t="str">
            <v>式</v>
          </cell>
          <cell r="J231" t="e">
            <v>#DIV/0!</v>
          </cell>
          <cell r="K231" t="e">
            <v>#DIV/0!</v>
          </cell>
          <cell r="L231" t="e">
            <v>#DIV/0!</v>
          </cell>
          <cell r="M231" t="e">
            <v>#DIV/0!</v>
          </cell>
          <cell r="N231" t="str">
            <v>％</v>
          </cell>
          <cell r="O231" t="e">
            <v>#DIV/0!</v>
          </cell>
          <cell r="P231" t="str">
            <v>％</v>
          </cell>
        </row>
        <row r="233">
          <cell r="D233" t="str">
            <v>一般管理費</v>
          </cell>
          <cell r="E233">
            <v>1</v>
          </cell>
          <cell r="F233" t="str">
            <v>式</v>
          </cell>
          <cell r="G233">
            <v>1</v>
          </cell>
          <cell r="H233" t="e">
            <v>#DIV/0!</v>
          </cell>
          <cell r="I233" t="str">
            <v>式</v>
          </cell>
          <cell r="J233" t="e">
            <v>#DIV/0!</v>
          </cell>
          <cell r="K233" t="e">
            <v>#DIV/0!</v>
          </cell>
          <cell r="L233" t="e">
            <v>#DIV/0!</v>
          </cell>
          <cell r="M233" t="e">
            <v>#DIV/0!</v>
          </cell>
          <cell r="N233" t="str">
            <v>％</v>
          </cell>
          <cell r="O233" t="e">
            <v>#DIV/0!</v>
          </cell>
          <cell r="P233" t="str">
            <v>％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設計書（一般）"/>
      <sheetName val="表紙"/>
      <sheetName val="複合単価表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経費検討"/>
      <sheetName val="ベース"/>
      <sheetName val="表紙"/>
      <sheetName val="甲抜 "/>
      <sheetName val="乙抜"/>
      <sheetName val="甲入"/>
      <sheetName val="乙入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2" tint="-0.25"/>
  </sheetPr>
  <dimension ref="A3:N70"/>
  <sheetViews>
    <sheetView tabSelected="1" view="pageBreakPreview" zoomScale="110" zoomScaleNormal="80" zoomScaleSheetLayoutView="110" workbookViewId="0">
      <selection activeCell="L3" sqref="L3:N3"/>
    </sheetView>
  </sheetViews>
  <sheetFormatPr defaultColWidth="9" defaultRowHeight="13.5"/>
  <cols>
    <col min="1" max="4" width="10.625" style="1" customWidth="1"/>
    <col min="5" max="5" width="4.125" style="1" customWidth="1"/>
    <col min="6" max="6" width="15.75" style="1" customWidth="1"/>
    <col min="7" max="9" width="9" style="1"/>
    <col min="10" max="11" width="9.75" style="1" customWidth="1"/>
    <col min="12" max="14" width="9.625" style="1" customWidth="1"/>
    <col min="15" max="16384" width="9" style="1"/>
  </cols>
  <sheetData>
    <row r="1" spans="1:14" ht="14.25" customHeight="1"/>
    <row r="2" spans="1:14" ht="14.25" customHeight="1"/>
    <row r="3" spans="1:14" ht="27" customHeight="1">
      <c r="A3" s="2" t="s">
        <v>224</v>
      </c>
      <c r="B3" s="8"/>
      <c r="C3" s="8"/>
      <c r="D3" s="24"/>
      <c r="E3" s="27" t="s">
        <v>9</v>
      </c>
      <c r="F3" s="33"/>
      <c r="G3" s="39"/>
      <c r="H3" s="43"/>
      <c r="I3" s="49"/>
      <c r="J3" s="27" t="s">
        <v>15</v>
      </c>
      <c r="K3" s="33"/>
      <c r="L3" s="39"/>
      <c r="M3" s="43"/>
      <c r="N3" s="53"/>
    </row>
    <row r="4" spans="1:14" ht="12.75" customHeight="1">
      <c r="A4" s="3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54"/>
    </row>
    <row r="5" spans="1:14" ht="18" customHeight="1">
      <c r="A5" s="4"/>
      <c r="B5" s="10"/>
      <c r="C5" s="19"/>
      <c r="D5" s="10"/>
      <c r="E5" s="7"/>
      <c r="F5" s="7"/>
      <c r="G5" s="7"/>
      <c r="H5" s="7"/>
      <c r="I5" s="7"/>
      <c r="J5" s="7"/>
      <c r="K5" s="7"/>
      <c r="L5" s="7"/>
      <c r="M5" s="7"/>
      <c r="N5" s="55"/>
    </row>
    <row r="6" spans="1:14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5"/>
    </row>
    <row r="7" spans="1:14" ht="18" customHeight="1">
      <c r="A7" s="4"/>
      <c r="B7" s="7"/>
      <c r="C7" s="20"/>
      <c r="D7" s="20"/>
      <c r="E7" s="20"/>
      <c r="F7" s="20"/>
      <c r="G7" s="20"/>
      <c r="H7" s="20"/>
      <c r="I7" s="20"/>
      <c r="J7" s="20"/>
      <c r="K7" s="20"/>
      <c r="L7" s="7"/>
      <c r="M7" s="7"/>
      <c r="N7" s="55"/>
    </row>
    <row r="8" spans="1:14" ht="24" customHeight="1">
      <c r="A8" s="4"/>
      <c r="B8" s="11" t="s">
        <v>44</v>
      </c>
      <c r="C8" s="7"/>
      <c r="D8" s="10"/>
      <c r="F8" s="7"/>
      <c r="G8" s="7"/>
      <c r="H8" s="7"/>
      <c r="I8" s="7"/>
      <c r="J8" s="7"/>
      <c r="L8" s="7"/>
      <c r="M8" s="7"/>
      <c r="N8" s="55"/>
    </row>
    <row r="9" spans="1:14" ht="18" customHeight="1">
      <c r="A9" s="4"/>
      <c r="B9" s="7"/>
      <c r="C9" s="7"/>
      <c r="D9" s="7"/>
      <c r="E9" s="7"/>
      <c r="F9" s="34"/>
      <c r="G9" s="34"/>
      <c r="H9" s="44"/>
      <c r="I9" s="7"/>
      <c r="J9" s="7"/>
      <c r="K9" s="7"/>
      <c r="L9" s="7"/>
      <c r="M9" s="7"/>
      <c r="N9" s="55"/>
    </row>
    <row r="10" spans="1:14" ht="22.5" customHeight="1">
      <c r="A10" s="4"/>
      <c r="B10" s="12" t="s">
        <v>18</v>
      </c>
      <c r="C10" s="21"/>
      <c r="D10" s="21"/>
      <c r="E10" s="28" t="s">
        <v>22</v>
      </c>
      <c r="F10" s="35">
        <f>総括!G57</f>
        <v>174959999.5</v>
      </c>
      <c r="G10" s="35"/>
      <c r="H10" s="45"/>
      <c r="I10" s="45"/>
      <c r="J10" s="45"/>
      <c r="K10" s="45"/>
      <c r="L10" s="45"/>
      <c r="M10" s="45"/>
      <c r="N10" s="56"/>
    </row>
    <row r="11" spans="1:14" ht="12.75" customHeight="1">
      <c r="A11" s="4"/>
      <c r="B11" s="13"/>
      <c r="C11" s="22"/>
      <c r="D11" s="25"/>
      <c r="E11" s="7"/>
      <c r="F11" s="7"/>
      <c r="G11" s="7"/>
      <c r="H11" s="7"/>
      <c r="I11" s="7"/>
      <c r="J11" s="7"/>
      <c r="K11" s="7"/>
      <c r="L11" s="7"/>
      <c r="M11" s="7"/>
      <c r="N11" s="55"/>
    </row>
    <row r="12" spans="1:14" ht="13.5" customHeight="1">
      <c r="A12" s="4"/>
      <c r="B12" s="14"/>
      <c r="C12" s="14"/>
      <c r="D12" s="16"/>
      <c r="E12" s="7"/>
      <c r="F12" s="7"/>
      <c r="G12" s="7"/>
      <c r="H12" s="7"/>
      <c r="I12" s="7"/>
      <c r="J12" s="7"/>
      <c r="K12" s="7"/>
      <c r="L12" s="7"/>
      <c r="M12" s="7"/>
      <c r="N12" s="55"/>
    </row>
    <row r="13" spans="1:14" ht="18" customHeight="1">
      <c r="A13" s="4"/>
      <c r="B13" s="12" t="s">
        <v>26</v>
      </c>
      <c r="C13" s="21"/>
      <c r="D13" s="21"/>
      <c r="E13" s="12" t="s">
        <v>363</v>
      </c>
      <c r="F13" s="31"/>
      <c r="G13" s="7"/>
      <c r="H13" s="7"/>
      <c r="I13" s="7"/>
      <c r="J13" s="7"/>
      <c r="K13" s="7"/>
      <c r="L13" s="7"/>
      <c r="M13" s="7"/>
      <c r="N13" s="55"/>
    </row>
    <row r="14" spans="1:14" ht="12.75" customHeight="1">
      <c r="A14" s="4"/>
      <c r="B14" s="12"/>
      <c r="C14" s="12"/>
      <c r="D14" s="26"/>
      <c r="E14" s="12"/>
      <c r="F14" s="7"/>
      <c r="G14" s="7"/>
      <c r="H14" s="7"/>
      <c r="I14" s="7"/>
      <c r="J14" s="7"/>
      <c r="K14" s="7"/>
      <c r="L14" s="7"/>
      <c r="M14" s="7"/>
      <c r="N14" s="55"/>
    </row>
    <row r="15" spans="1:14" ht="12.75" customHeight="1">
      <c r="A15" s="4"/>
      <c r="B15" s="15"/>
      <c r="C15" s="15"/>
      <c r="D15" s="26"/>
      <c r="E15" s="12"/>
      <c r="F15" s="16"/>
      <c r="G15" s="7"/>
      <c r="H15" s="7"/>
      <c r="I15" s="7"/>
      <c r="J15" s="7"/>
      <c r="K15" s="7"/>
      <c r="L15" s="7"/>
      <c r="M15" s="7"/>
      <c r="N15" s="55"/>
    </row>
    <row r="16" spans="1:14" ht="21" customHeight="1">
      <c r="A16" s="4"/>
      <c r="B16" s="12" t="s">
        <v>30</v>
      </c>
      <c r="C16" s="21"/>
      <c r="D16" s="21"/>
      <c r="E16" s="29" t="s">
        <v>43</v>
      </c>
      <c r="F16" s="36" t="s">
        <v>47</v>
      </c>
      <c r="G16" s="28"/>
      <c r="H16" s="7"/>
      <c r="I16" s="7"/>
      <c r="J16" s="7"/>
      <c r="K16" s="52"/>
      <c r="L16" s="7"/>
      <c r="M16" s="7"/>
      <c r="N16" s="55"/>
    </row>
    <row r="17" spans="1:14" ht="20.25" customHeight="1">
      <c r="A17" s="4"/>
      <c r="B17" s="16"/>
      <c r="C17" s="16"/>
      <c r="D17" s="7"/>
      <c r="E17" s="29" t="s">
        <v>43</v>
      </c>
      <c r="F17" s="36" t="s">
        <v>361</v>
      </c>
      <c r="G17" s="40"/>
      <c r="H17" s="28"/>
      <c r="I17" s="28"/>
      <c r="J17" s="7"/>
      <c r="K17" s="7"/>
      <c r="L17" s="7"/>
      <c r="M17" s="7"/>
      <c r="N17" s="55"/>
    </row>
    <row r="18" spans="1:14" ht="20.25" customHeight="1">
      <c r="A18" s="4"/>
      <c r="B18" s="7"/>
      <c r="C18" s="7"/>
      <c r="D18" s="7"/>
      <c r="E18" s="29" t="s">
        <v>43</v>
      </c>
      <c r="F18" s="36" t="s">
        <v>362</v>
      </c>
      <c r="G18" s="40"/>
      <c r="H18" s="46"/>
      <c r="I18" s="46"/>
      <c r="J18" s="7"/>
      <c r="K18" s="7"/>
      <c r="L18" s="7"/>
      <c r="M18" s="7"/>
      <c r="N18" s="55"/>
    </row>
    <row r="19" spans="1:14" ht="20.25" customHeight="1">
      <c r="A19" s="4"/>
      <c r="B19" s="7"/>
      <c r="C19" s="7"/>
      <c r="D19" s="7"/>
      <c r="E19" s="30"/>
      <c r="F19" s="25"/>
      <c r="G19" s="7"/>
      <c r="H19" s="7"/>
      <c r="I19" s="7"/>
      <c r="J19" s="7"/>
      <c r="K19" s="7"/>
      <c r="L19" s="7"/>
      <c r="M19" s="7"/>
      <c r="N19" s="55"/>
    </row>
    <row r="20" spans="1:14" ht="20.25" customHeight="1">
      <c r="A20" s="4"/>
      <c r="B20" s="7"/>
      <c r="C20" s="7"/>
      <c r="D20" s="7"/>
      <c r="E20" s="30"/>
      <c r="F20" s="25"/>
      <c r="G20" s="7"/>
      <c r="H20" s="7"/>
      <c r="I20" s="7"/>
      <c r="J20" s="7"/>
      <c r="K20" s="7"/>
      <c r="L20" s="7"/>
      <c r="M20" s="7"/>
      <c r="N20" s="55"/>
    </row>
    <row r="21" spans="1:14" ht="20.25" customHeight="1">
      <c r="A21" s="4"/>
      <c r="B21" s="7"/>
      <c r="C21" s="7"/>
      <c r="D21" s="7"/>
      <c r="E21" s="30"/>
      <c r="F21" s="25"/>
      <c r="G21" s="7"/>
      <c r="H21" s="7"/>
      <c r="I21" s="7"/>
      <c r="J21" s="7"/>
      <c r="K21" s="7"/>
      <c r="L21" s="7"/>
      <c r="M21" s="7"/>
      <c r="N21" s="55"/>
    </row>
    <row r="22" spans="1:14" ht="13.5" customHeight="1">
      <c r="A22" s="4"/>
      <c r="B22" s="7"/>
      <c r="C22" s="7"/>
      <c r="D22" s="7"/>
      <c r="E22" s="30"/>
      <c r="F22" s="25"/>
      <c r="G22" s="7"/>
      <c r="H22" s="7"/>
      <c r="I22" s="7"/>
      <c r="J22" s="7"/>
      <c r="K22" s="7"/>
      <c r="L22" s="7"/>
      <c r="M22" s="7"/>
      <c r="N22" s="55"/>
    </row>
    <row r="23" spans="1:14" ht="13.5" customHeight="1">
      <c r="A23" s="4"/>
      <c r="B23" s="7"/>
      <c r="C23" s="7"/>
      <c r="D23" s="7"/>
      <c r="E23" s="30"/>
      <c r="F23" s="25"/>
      <c r="G23" s="7"/>
      <c r="H23" s="7"/>
      <c r="I23" s="7"/>
      <c r="J23" s="7"/>
      <c r="K23" s="7"/>
      <c r="L23" s="7"/>
      <c r="M23" s="7"/>
      <c r="N23" s="55"/>
    </row>
    <row r="24" spans="1:14" ht="13.5" customHeight="1">
      <c r="A24" s="4"/>
      <c r="B24" s="7"/>
      <c r="C24" s="7"/>
      <c r="D24" s="7"/>
      <c r="E24" s="30"/>
      <c r="F24" s="16"/>
      <c r="G24" s="7"/>
      <c r="H24" s="7"/>
      <c r="I24" s="7"/>
      <c r="J24" s="7"/>
      <c r="K24" s="7"/>
      <c r="L24" s="7"/>
      <c r="M24" s="7"/>
      <c r="N24" s="55"/>
    </row>
    <row r="25" spans="1:14" ht="13.5" customHeight="1">
      <c r="A25" s="4"/>
      <c r="B25" s="7"/>
      <c r="C25" s="7"/>
      <c r="D25" s="7"/>
      <c r="E25" s="30"/>
      <c r="F25" s="16"/>
      <c r="G25" s="7"/>
      <c r="H25" s="25"/>
      <c r="I25" s="25"/>
      <c r="J25" s="51"/>
      <c r="K25" s="51"/>
      <c r="L25" s="51"/>
      <c r="M25" s="7"/>
      <c r="N25" s="55"/>
    </row>
    <row r="26" spans="1:14" ht="6" customHeight="1">
      <c r="A26" s="4"/>
      <c r="B26" s="7"/>
      <c r="C26" s="7"/>
      <c r="D26" s="7"/>
      <c r="E26" s="30"/>
      <c r="F26" s="16"/>
      <c r="G26" s="7"/>
      <c r="H26" s="16"/>
      <c r="I26" s="16"/>
      <c r="J26" s="16"/>
      <c r="K26" s="16"/>
      <c r="L26" s="7"/>
      <c r="M26" s="7"/>
      <c r="N26" s="55"/>
    </row>
    <row r="27" spans="1:14" ht="18.600000000000001" customHeight="1">
      <c r="A27" s="4"/>
      <c r="B27" s="7"/>
      <c r="C27" s="7"/>
      <c r="D27" s="7"/>
      <c r="E27" s="30"/>
      <c r="F27" s="16"/>
      <c r="G27" s="7"/>
      <c r="H27" s="26"/>
      <c r="I27" s="26" t="s">
        <v>263</v>
      </c>
      <c r="J27" s="51"/>
      <c r="K27" s="51"/>
      <c r="L27" s="51"/>
      <c r="M27" s="7"/>
      <c r="N27" s="55"/>
    </row>
    <row r="28" spans="1:14" ht="9" customHeight="1">
      <c r="A28" s="4"/>
      <c r="B28" s="7"/>
      <c r="C28" s="7"/>
      <c r="D28" s="7"/>
      <c r="E28" s="30"/>
      <c r="F28" s="16"/>
      <c r="G28" s="7"/>
      <c r="H28" s="16"/>
      <c r="I28" s="16"/>
      <c r="J28" s="16"/>
      <c r="K28" s="16"/>
      <c r="L28" s="7"/>
      <c r="M28" s="7"/>
      <c r="N28" s="55"/>
    </row>
    <row r="29" spans="1:14" ht="18" customHeight="1">
      <c r="A29" s="4"/>
      <c r="B29" s="7"/>
      <c r="C29" s="7"/>
      <c r="D29" s="7"/>
      <c r="E29" s="30"/>
      <c r="F29" s="16"/>
      <c r="G29" s="7"/>
      <c r="H29" s="26"/>
      <c r="I29" s="26"/>
      <c r="J29" s="51"/>
      <c r="K29" s="51"/>
      <c r="L29" s="51"/>
      <c r="M29" s="7"/>
      <c r="N29" s="55"/>
    </row>
    <row r="30" spans="1:14" ht="9.6" customHeight="1">
      <c r="A30" s="4"/>
      <c r="B30" s="7"/>
      <c r="C30" s="7"/>
      <c r="D30" s="7"/>
      <c r="E30" s="30"/>
      <c r="F30" s="16"/>
      <c r="G30" s="7"/>
      <c r="H30" s="16"/>
      <c r="I30" s="16"/>
      <c r="J30" s="16"/>
      <c r="K30" s="16"/>
      <c r="L30" s="7"/>
      <c r="M30" s="7"/>
      <c r="N30" s="55"/>
    </row>
    <row r="31" spans="1:14" ht="13.5" customHeight="1">
      <c r="A31" s="4"/>
      <c r="B31" s="7"/>
      <c r="C31" s="7"/>
      <c r="D31" s="7"/>
      <c r="E31" s="7"/>
      <c r="F31" s="7"/>
      <c r="G31" s="41"/>
      <c r="H31" s="47"/>
      <c r="I31" s="47"/>
      <c r="J31" s="47"/>
      <c r="K31" s="42"/>
      <c r="L31" s="42"/>
      <c r="M31" s="42"/>
      <c r="N31" s="55"/>
    </row>
    <row r="32" spans="1:14" ht="13.5" customHeight="1">
      <c r="A32" s="4"/>
      <c r="B32" s="7"/>
      <c r="C32" s="7"/>
      <c r="D32" s="7"/>
      <c r="E32" s="7"/>
      <c r="F32" s="7"/>
      <c r="G32" s="42"/>
      <c r="H32" s="47"/>
      <c r="I32" s="47"/>
      <c r="J32" s="47"/>
      <c r="K32" s="42"/>
      <c r="L32" s="42"/>
      <c r="M32" s="42"/>
      <c r="N32" s="55"/>
    </row>
    <row r="33" spans="1:14">
      <c r="A33" s="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55"/>
    </row>
    <row r="34" spans="1:14" ht="14.25" customHeight="1">
      <c r="A34" s="5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57"/>
    </row>
    <row r="35" spans="1:14" ht="13.5" customHeight="1"/>
    <row r="36" spans="1:14" ht="14.25" customHeight="1"/>
    <row r="37" spans="1:14" ht="14.25" customHeight="1"/>
    <row r="38" spans="1:14" ht="27" customHeight="1">
      <c r="A38" s="6"/>
      <c r="B38" s="18"/>
      <c r="C38" s="18"/>
      <c r="D38" s="18"/>
      <c r="E38" s="6"/>
      <c r="F38" s="6"/>
      <c r="G38" s="29"/>
      <c r="H38" s="29"/>
      <c r="I38" s="29"/>
      <c r="J38" s="6"/>
      <c r="K38" s="6"/>
      <c r="L38" s="29"/>
      <c r="M38" s="29"/>
      <c r="N38" s="29"/>
    </row>
    <row r="39" spans="1:14" ht="12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18" customHeight="1">
      <c r="A40" s="7"/>
      <c r="B40" s="10"/>
      <c r="C40" s="19"/>
      <c r="D40" s="10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ht="18" customHeight="1">
      <c r="A42" s="7"/>
      <c r="B42" s="7"/>
      <c r="C42" s="23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18" customHeight="1">
      <c r="A43" s="7"/>
      <c r="B43" s="7"/>
      <c r="C43" s="7"/>
      <c r="D43" s="10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ht="18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22.5" customHeight="1">
      <c r="A45" s="7"/>
      <c r="B45" s="12"/>
      <c r="C45" s="21"/>
      <c r="D45" s="21"/>
      <c r="E45" s="28"/>
      <c r="F45" s="37"/>
      <c r="G45" s="37"/>
      <c r="H45" s="48"/>
      <c r="I45" s="7"/>
      <c r="J45" s="7"/>
      <c r="K45" s="7"/>
      <c r="L45" s="7"/>
      <c r="M45" s="7"/>
      <c r="N45" s="7"/>
    </row>
    <row r="46" spans="1:14" ht="13.5" customHeight="1">
      <c r="A46" s="7"/>
      <c r="B46" s="13"/>
      <c r="C46" s="22"/>
      <c r="D46" s="25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ht="12.75" customHeight="1">
      <c r="A47" s="7"/>
      <c r="B47" s="14"/>
      <c r="C47" s="14"/>
      <c r="D47" s="16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ht="18" customHeight="1">
      <c r="A48" s="7"/>
      <c r="B48" s="12"/>
      <c r="C48" s="21"/>
      <c r="D48" s="21"/>
      <c r="E48" s="12"/>
      <c r="F48" s="7"/>
      <c r="G48" s="7"/>
      <c r="H48" s="7"/>
      <c r="I48" s="7"/>
      <c r="J48" s="7"/>
      <c r="K48" s="7"/>
      <c r="L48" s="7"/>
      <c r="M48" s="7"/>
      <c r="N48" s="7"/>
    </row>
    <row r="49" spans="1:14" ht="13.5" customHeight="1">
      <c r="A49" s="7"/>
      <c r="B49" s="12"/>
      <c r="C49" s="12"/>
      <c r="D49" s="26"/>
      <c r="E49" s="31"/>
      <c r="F49" s="7"/>
      <c r="G49" s="7"/>
      <c r="H49" s="7"/>
      <c r="I49" s="7"/>
      <c r="J49" s="7"/>
      <c r="K49" s="7"/>
      <c r="L49" s="7"/>
      <c r="M49" s="7"/>
      <c r="N49" s="7"/>
    </row>
    <row r="50" spans="1:14" ht="12.75" customHeight="1">
      <c r="A50" s="7"/>
      <c r="B50" s="15"/>
      <c r="C50" s="15"/>
      <c r="D50" s="26"/>
      <c r="E50" s="31"/>
      <c r="F50" s="7"/>
      <c r="G50" s="7"/>
      <c r="H50" s="7"/>
      <c r="I50" s="7"/>
      <c r="J50" s="7"/>
      <c r="K50" s="7"/>
      <c r="L50" s="7"/>
      <c r="M50" s="7"/>
      <c r="N50" s="7"/>
    </row>
    <row r="51" spans="1:14" ht="18" customHeight="1">
      <c r="A51" s="7"/>
      <c r="B51" s="12"/>
      <c r="C51" s="21"/>
      <c r="D51" s="21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14" ht="13.5" customHeight="1">
      <c r="A52" s="7"/>
      <c r="B52" s="16"/>
      <c r="C52" s="16"/>
      <c r="D52" s="7"/>
      <c r="E52" s="32"/>
      <c r="F52" s="38"/>
      <c r="G52" s="7"/>
      <c r="H52" s="7"/>
      <c r="I52" s="7"/>
      <c r="J52" s="7"/>
      <c r="K52" s="7"/>
      <c r="L52" s="7"/>
      <c r="M52" s="7"/>
      <c r="N52" s="7"/>
    </row>
    <row r="53" spans="1:14" ht="13.5" customHeight="1">
      <c r="A53" s="7"/>
      <c r="B53" s="7"/>
      <c r="C53" s="7"/>
      <c r="D53" s="7"/>
      <c r="E53" s="32"/>
      <c r="F53" s="38"/>
      <c r="G53" s="7"/>
      <c r="H53" s="7"/>
      <c r="I53" s="7"/>
      <c r="J53" s="7"/>
      <c r="K53" s="7"/>
      <c r="L53" s="7"/>
      <c r="M53" s="7"/>
      <c r="N53" s="7"/>
    </row>
    <row r="54" spans="1:14" ht="13.5" customHeight="1">
      <c r="A54" s="7"/>
      <c r="B54" s="7"/>
      <c r="C54" s="7"/>
      <c r="D54" s="7"/>
      <c r="E54" s="32"/>
      <c r="F54" s="38"/>
      <c r="G54" s="7"/>
      <c r="H54" s="7"/>
      <c r="I54" s="7"/>
      <c r="J54" s="7"/>
      <c r="K54" s="7"/>
      <c r="L54" s="7"/>
      <c r="M54" s="7"/>
      <c r="N54" s="7"/>
    </row>
    <row r="55" spans="1:14" ht="13.5" customHeight="1">
      <c r="A55" s="7"/>
      <c r="B55" s="7"/>
      <c r="C55" s="7"/>
      <c r="D55" s="7"/>
      <c r="E55" s="32"/>
      <c r="F55" s="38"/>
      <c r="G55" s="7"/>
      <c r="H55" s="7"/>
      <c r="I55" s="7"/>
      <c r="J55" s="7"/>
      <c r="K55" s="7"/>
      <c r="L55" s="7"/>
      <c r="M55" s="7"/>
      <c r="N55" s="7"/>
    </row>
    <row r="56" spans="1:14" ht="13.5" customHeight="1">
      <c r="A56" s="7"/>
      <c r="B56" s="7"/>
      <c r="C56" s="7"/>
      <c r="D56" s="7"/>
      <c r="E56" s="32"/>
      <c r="F56" s="38"/>
      <c r="G56" s="7"/>
      <c r="H56" s="7"/>
      <c r="I56" s="7"/>
      <c r="J56" s="7"/>
      <c r="K56" s="7"/>
      <c r="L56" s="7"/>
      <c r="M56" s="7"/>
      <c r="N56" s="7"/>
    </row>
    <row r="57" spans="1:14" ht="13.5" customHeight="1">
      <c r="A57" s="7"/>
      <c r="B57" s="7"/>
      <c r="C57" s="7"/>
      <c r="D57" s="7"/>
      <c r="E57" s="32"/>
      <c r="F57" s="38"/>
      <c r="G57" s="7"/>
      <c r="H57" s="7"/>
      <c r="I57" s="7"/>
      <c r="J57" s="7"/>
      <c r="K57" s="7"/>
      <c r="L57" s="7"/>
      <c r="M57" s="7"/>
      <c r="N57" s="7"/>
    </row>
    <row r="58" spans="1:14" ht="13.5" customHeight="1">
      <c r="A58" s="7"/>
      <c r="B58" s="7"/>
      <c r="C58" s="7"/>
      <c r="D58" s="7"/>
      <c r="E58" s="32"/>
      <c r="F58" s="38"/>
      <c r="G58" s="7"/>
      <c r="H58" s="7"/>
      <c r="I58" s="7"/>
      <c r="J58" s="7"/>
      <c r="K58" s="7"/>
      <c r="L58" s="7"/>
      <c r="M58" s="7"/>
      <c r="N58" s="7"/>
    </row>
    <row r="59" spans="1:14" ht="13.5" customHeight="1">
      <c r="A59" s="7"/>
      <c r="B59" s="7"/>
      <c r="C59" s="7"/>
      <c r="D59" s="7"/>
      <c r="E59" s="32"/>
      <c r="F59" s="38"/>
      <c r="G59" s="7"/>
      <c r="H59" s="7"/>
      <c r="I59" s="7"/>
      <c r="J59" s="7"/>
      <c r="K59" s="7"/>
      <c r="L59" s="7"/>
      <c r="M59" s="7"/>
      <c r="N59" s="7"/>
    </row>
    <row r="60" spans="1:14">
      <c r="A60" s="7"/>
      <c r="B60" s="7"/>
      <c r="C60" s="7"/>
      <c r="D60" s="7"/>
      <c r="E60" s="32"/>
      <c r="F60" s="38"/>
      <c r="G60" s="7"/>
      <c r="H60" s="7"/>
      <c r="I60" s="7"/>
      <c r="J60" s="7"/>
      <c r="K60" s="7"/>
      <c r="L60" s="7"/>
      <c r="M60" s="7"/>
      <c r="N60" s="7"/>
    </row>
    <row r="61" spans="1:14">
      <c r="A61" s="7"/>
      <c r="B61" s="7"/>
      <c r="C61" s="7"/>
      <c r="D61" s="7"/>
      <c r="E61" s="32"/>
      <c r="F61" s="38"/>
      <c r="G61" s="7"/>
      <c r="H61" s="7"/>
      <c r="I61" s="7"/>
      <c r="J61" s="7"/>
      <c r="K61" s="7"/>
      <c r="L61" s="7"/>
      <c r="M61" s="7"/>
      <c r="N61" s="7"/>
    </row>
    <row r="62" spans="1:14">
      <c r="A62" s="7"/>
      <c r="B62" s="7"/>
      <c r="C62" s="7"/>
      <c r="D62" s="7"/>
      <c r="E62" s="32"/>
      <c r="F62" s="38"/>
      <c r="G62" s="7"/>
      <c r="H62" s="7"/>
      <c r="I62" s="7"/>
      <c r="J62" s="7"/>
      <c r="K62" s="7"/>
      <c r="L62" s="7"/>
      <c r="M62" s="7"/>
      <c r="N62" s="7"/>
    </row>
    <row r="63" spans="1:14">
      <c r="A63" s="7"/>
      <c r="B63" s="7"/>
      <c r="C63" s="7"/>
      <c r="D63" s="7"/>
      <c r="E63" s="32"/>
      <c r="F63" s="38"/>
      <c r="G63" s="7"/>
      <c r="H63" s="7"/>
      <c r="I63" s="7"/>
      <c r="J63" s="7"/>
      <c r="K63" s="7"/>
      <c r="L63" s="7"/>
      <c r="M63" s="7"/>
      <c r="N63" s="7"/>
    </row>
    <row r="64" spans="1:14">
      <c r="A64" s="7"/>
      <c r="B64" s="7"/>
      <c r="C64" s="7"/>
      <c r="D64" s="7"/>
      <c r="E64" s="32"/>
      <c r="F64" s="38"/>
      <c r="G64" s="7"/>
      <c r="H64" s="7"/>
      <c r="I64" s="7"/>
      <c r="J64" s="7"/>
      <c r="K64" s="7"/>
      <c r="L64" s="7"/>
      <c r="M64" s="7"/>
      <c r="N64" s="7"/>
    </row>
    <row r="65" spans="1:14">
      <c r="A65" s="7"/>
      <c r="B65" s="7"/>
      <c r="C65" s="7"/>
      <c r="D65" s="7"/>
      <c r="E65" s="32"/>
      <c r="F65" s="38"/>
      <c r="G65" s="7"/>
      <c r="H65" s="7"/>
      <c r="I65" s="7"/>
      <c r="J65" s="7"/>
      <c r="K65" s="7"/>
      <c r="L65" s="7"/>
      <c r="M65" s="7"/>
      <c r="N65" s="7"/>
    </row>
    <row r="66" spans="1:1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ht="21">
      <c r="A68" s="7"/>
      <c r="B68" s="7"/>
      <c r="C68" s="7"/>
      <c r="D68" s="7"/>
      <c r="E68" s="7"/>
      <c r="F68" s="7"/>
      <c r="G68" s="7"/>
      <c r="H68" s="7"/>
      <c r="I68" s="50"/>
      <c r="J68" s="7"/>
      <c r="K68" s="7"/>
      <c r="L68" s="7"/>
      <c r="M68" s="7"/>
      <c r="N68" s="7"/>
    </row>
    <row r="69" spans="1:14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1:14" ht="13.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</sheetData>
  <mergeCells count="22">
    <mergeCell ref="A3:D3"/>
    <mergeCell ref="E3:F3"/>
    <mergeCell ref="G3:I3"/>
    <mergeCell ref="J3:K3"/>
    <mergeCell ref="L3:N3"/>
    <mergeCell ref="F9:G9"/>
    <mergeCell ref="B10:D10"/>
    <mergeCell ref="F10:G10"/>
    <mergeCell ref="B13:D13"/>
    <mergeCell ref="B16:D16"/>
    <mergeCell ref="I25:L25"/>
    <mergeCell ref="I27:L27"/>
    <mergeCell ref="I29:L29"/>
    <mergeCell ref="A38:D38"/>
    <mergeCell ref="E38:F38"/>
    <mergeCell ref="G38:I38"/>
    <mergeCell ref="J38:K38"/>
    <mergeCell ref="L38:N38"/>
    <mergeCell ref="B45:D45"/>
    <mergeCell ref="F45:G45"/>
    <mergeCell ref="B48:D48"/>
    <mergeCell ref="B51:D51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5" fitToWidth="1" fitToHeight="1" orientation="landscape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4"/>
  </sheetPr>
  <dimension ref="A1:X92"/>
  <sheetViews>
    <sheetView showZeros="0" view="pageBreakPreview" zoomScaleSheetLayoutView="100" workbookViewId="0">
      <selection activeCell="F9" sqref="F9"/>
    </sheetView>
  </sheetViews>
  <sheetFormatPr defaultColWidth="9" defaultRowHeight="16.5" customHeight="1"/>
  <cols>
    <col min="1" max="1" width="5.125" style="204" customWidth="1"/>
    <col min="2" max="2" width="22.5" style="205" customWidth="1"/>
    <col min="3" max="3" width="32.875" style="206" customWidth="1"/>
    <col min="4" max="4" width="11.125" style="207" customWidth="1"/>
    <col min="5" max="5" width="5.125" style="204" customWidth="1"/>
    <col min="6" max="6" width="12.75" style="208" customWidth="1"/>
    <col min="7" max="7" width="17.75" style="208" customWidth="1"/>
    <col min="8" max="8" width="27.75" style="209" customWidth="1"/>
    <col min="9" max="9" width="12.75" style="1" customWidth="1"/>
    <col min="10" max="10" width="9.625" style="1" customWidth="1"/>
    <col min="11" max="11" width="11.625" style="1" bestFit="1" customWidth="1"/>
    <col min="12" max="13" width="9.375" style="1" customWidth="1"/>
    <col min="14" max="14" width="13.875" style="63" bestFit="1" customWidth="1"/>
    <col min="15" max="15" width="3.75" style="63" customWidth="1"/>
    <col min="16" max="16" width="11.625" style="63" bestFit="1" customWidth="1"/>
    <col min="17" max="17" width="11.625" style="63" customWidth="1"/>
    <col min="18" max="18" width="11.875" style="63" customWidth="1"/>
    <col min="19" max="19" width="13.375" style="63" customWidth="1"/>
    <col min="20" max="20" width="12.375" style="63" customWidth="1"/>
    <col min="21" max="21" width="14.125" style="63" bestFit="1" customWidth="1"/>
    <col min="22" max="22" width="14.75" style="63" customWidth="1"/>
    <col min="23" max="16384" width="9" style="63"/>
  </cols>
  <sheetData>
    <row r="1" spans="1:24" ht="20.100000000000001" customHeight="1">
      <c r="A1" s="71" t="s">
        <v>33</v>
      </c>
      <c r="B1" s="210" t="s">
        <v>11</v>
      </c>
      <c r="C1" s="210" t="s">
        <v>35</v>
      </c>
      <c r="D1" s="213" t="s">
        <v>12</v>
      </c>
      <c r="E1" s="71" t="s">
        <v>16</v>
      </c>
      <c r="F1" s="218" t="s">
        <v>2</v>
      </c>
      <c r="G1" s="218" t="s">
        <v>1</v>
      </c>
      <c r="H1" s="222" t="s">
        <v>7</v>
      </c>
      <c r="I1" s="29"/>
      <c r="J1" s="29"/>
      <c r="K1" s="29"/>
      <c r="L1" s="29"/>
      <c r="M1" s="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0.100000000000001" customHeight="1">
      <c r="A2" s="72"/>
      <c r="B2" s="211"/>
      <c r="C2" s="211"/>
      <c r="D2" s="214"/>
      <c r="E2" s="72"/>
      <c r="F2" s="219"/>
      <c r="G2" s="219"/>
      <c r="H2" s="77"/>
      <c r="I2" s="29"/>
      <c r="J2" s="29"/>
      <c r="K2" s="227"/>
      <c r="L2" s="29"/>
      <c r="M2" s="29"/>
      <c r="N2" s="229"/>
      <c r="O2" s="228"/>
      <c r="P2" s="229"/>
      <c r="Q2" s="229"/>
      <c r="R2" s="229"/>
      <c r="S2" s="229"/>
      <c r="T2" s="229"/>
      <c r="U2" s="229"/>
      <c r="V2" s="228"/>
      <c r="W2" s="228"/>
      <c r="X2" s="228"/>
    </row>
    <row r="3" spans="1:24" ht="17.45" customHeight="1">
      <c r="A3" s="71"/>
      <c r="B3" s="95"/>
      <c r="C3" s="88"/>
      <c r="D3" s="215"/>
      <c r="E3" s="217"/>
      <c r="F3" s="143"/>
      <c r="G3" s="149" t="str">
        <f>IF(F3="",IF(D3="","",ROUNDDOWN(D3*F4,0)),IF(D3="","",ROUNDDOWN(D3*F3,0)))</f>
        <v/>
      </c>
      <c r="H3" s="87"/>
      <c r="I3" s="28"/>
      <c r="J3" s="28"/>
      <c r="K3" s="28"/>
      <c r="L3" s="28"/>
      <c r="M3" s="28"/>
      <c r="N3" s="230"/>
      <c r="O3" s="230"/>
      <c r="P3" s="230"/>
      <c r="Q3" s="230"/>
      <c r="R3" s="230"/>
      <c r="S3" s="230"/>
      <c r="T3" s="230"/>
      <c r="U3" s="228"/>
      <c r="V3" s="228"/>
      <c r="W3" s="228"/>
      <c r="X3" s="228"/>
    </row>
    <row r="4" spans="1:24" ht="17.45" customHeight="1">
      <c r="A4" s="72">
        <f>'建築工事（救助訓練塔）総括'!A16</f>
        <v>6</v>
      </c>
      <c r="B4" s="235" t="str">
        <f>'建築工事（救助訓練塔）総括'!B16</f>
        <v>型枠工事</v>
      </c>
      <c r="C4" s="89"/>
      <c r="D4" s="216"/>
      <c r="E4" s="127"/>
      <c r="F4" s="144"/>
      <c r="G4" s="139" t="str">
        <f>IF(D4="","",ROUNDDOWN(D4*F4,0))</f>
        <v/>
      </c>
      <c r="H4" s="86"/>
      <c r="I4" s="226" t="str">
        <f>G4</f>
        <v/>
      </c>
      <c r="J4" s="28"/>
      <c r="K4" s="28"/>
      <c r="L4" s="28"/>
      <c r="M4" s="28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17.45" customHeight="1">
      <c r="A5" s="71"/>
      <c r="B5" s="98"/>
      <c r="C5" s="88"/>
      <c r="D5" s="215"/>
      <c r="E5" s="217"/>
      <c r="F5" s="143"/>
      <c r="G5" s="149" t="str">
        <f>IF(F5="",IF(D5="","",ROUNDDOWN(D5*F6,0)),IF(D5="","",ROUNDDOWN(D5*F5,0)))</f>
        <v/>
      </c>
      <c r="H5" s="87"/>
      <c r="I5" s="223"/>
      <c r="J5" s="28"/>
      <c r="K5" s="28"/>
      <c r="L5" s="28"/>
      <c r="M5" s="28"/>
      <c r="N5" s="230"/>
      <c r="O5" s="230"/>
      <c r="P5" s="230"/>
      <c r="Q5" s="230"/>
      <c r="R5" s="230"/>
      <c r="S5" s="230"/>
      <c r="T5" s="230"/>
      <c r="U5" s="228"/>
      <c r="V5" s="228"/>
      <c r="W5" s="228"/>
      <c r="X5" s="228"/>
    </row>
    <row r="6" spans="1:24" ht="17.45" customHeight="1">
      <c r="A6" s="72"/>
      <c r="B6" s="212" t="s">
        <v>100</v>
      </c>
      <c r="C6" s="89"/>
      <c r="D6" s="216">
        <v>828</v>
      </c>
      <c r="E6" s="127" t="s">
        <v>0</v>
      </c>
      <c r="F6" s="144">
        <v>4400</v>
      </c>
      <c r="G6" s="139">
        <f>IF(D6="","",ROUNDDOWN(D6*F6,0))</f>
        <v>3643200</v>
      </c>
      <c r="H6" s="86"/>
      <c r="I6" s="226">
        <f>G6</f>
        <v>3643200</v>
      </c>
      <c r="J6" s="28"/>
      <c r="K6" s="28" t="s">
        <v>338</v>
      </c>
      <c r="L6" s="28" t="s">
        <v>314</v>
      </c>
      <c r="M6" s="28"/>
      <c r="N6" s="230"/>
      <c r="O6" s="230"/>
      <c r="P6" s="230"/>
      <c r="Q6" s="230"/>
      <c r="R6" s="230"/>
      <c r="S6" s="230"/>
      <c r="T6" s="230"/>
      <c r="U6" s="228"/>
      <c r="V6" s="228"/>
      <c r="W6" s="228"/>
      <c r="X6" s="228"/>
    </row>
    <row r="7" spans="1:24" ht="17.45" customHeight="1">
      <c r="A7" s="71"/>
      <c r="B7" s="98"/>
      <c r="C7" s="88"/>
      <c r="D7" s="215"/>
      <c r="E7" s="217"/>
      <c r="F7" s="143"/>
      <c r="G7" s="149" t="str">
        <f>IF(F7="",IF(D7="","",ROUNDDOWN(D7*F8,0)),IF(D7="","",ROUNDDOWN(D7*F7,0)))</f>
        <v/>
      </c>
      <c r="H7" s="87"/>
      <c r="I7" s="28"/>
      <c r="J7" s="28"/>
      <c r="K7" s="28"/>
      <c r="L7" s="28"/>
      <c r="M7" s="28"/>
      <c r="N7" s="230"/>
      <c r="O7" s="230"/>
      <c r="P7" s="230"/>
      <c r="Q7" s="230"/>
      <c r="R7" s="230"/>
      <c r="S7" s="230"/>
      <c r="T7" s="230"/>
      <c r="U7" s="228"/>
      <c r="V7" s="228"/>
      <c r="W7" s="228"/>
      <c r="X7" s="228"/>
    </row>
    <row r="8" spans="1:24" ht="17.45" customHeight="1">
      <c r="A8" s="72"/>
      <c r="B8" s="212" t="s">
        <v>103</v>
      </c>
      <c r="C8" s="89"/>
      <c r="D8" s="216">
        <v>828</v>
      </c>
      <c r="E8" s="127" t="s">
        <v>0</v>
      </c>
      <c r="F8" s="144">
        <v>450</v>
      </c>
      <c r="G8" s="139">
        <f>IF(D8="","",ROUNDDOWN(D8*F8,0))</f>
        <v>372600</v>
      </c>
      <c r="H8" s="86"/>
      <c r="I8" s="226">
        <f>G8</f>
        <v>372600</v>
      </c>
      <c r="J8" s="28"/>
      <c r="K8" s="28"/>
      <c r="L8" s="28" t="s">
        <v>340</v>
      </c>
      <c r="M8" s="28"/>
      <c r="N8" s="230"/>
      <c r="O8" s="230"/>
      <c r="P8" s="230"/>
      <c r="Q8" s="230"/>
      <c r="R8" s="230"/>
      <c r="S8" s="230"/>
      <c r="T8" s="230"/>
      <c r="U8" s="230"/>
      <c r="V8" s="230"/>
      <c r="W8" s="228"/>
      <c r="X8" s="228"/>
    </row>
    <row r="9" spans="1:24" ht="17.45" customHeight="1">
      <c r="A9" s="71"/>
      <c r="B9" s="98"/>
      <c r="C9" s="88"/>
      <c r="D9" s="215"/>
      <c r="E9" s="217"/>
      <c r="F9" s="143"/>
      <c r="G9" s="149" t="str">
        <f>IF(F9="",IF(D9="","",ROUNDDOWN(D9*F10,0)),IF(D9="","",ROUNDDOWN(D9*F9,0)))</f>
        <v/>
      </c>
      <c r="H9" s="87"/>
      <c r="I9" s="28"/>
      <c r="J9" s="28"/>
      <c r="K9" s="28"/>
      <c r="L9" s="28"/>
      <c r="M9" s="28"/>
      <c r="N9" s="230"/>
      <c r="O9" s="230"/>
      <c r="P9" s="230"/>
      <c r="Q9" s="230"/>
      <c r="R9" s="230"/>
      <c r="S9" s="230"/>
      <c r="T9" s="230"/>
      <c r="U9" s="228"/>
      <c r="V9" s="228"/>
      <c r="W9" s="228"/>
      <c r="X9" s="228"/>
    </row>
    <row r="10" spans="1:24" ht="17.45" customHeight="1">
      <c r="A10" s="72"/>
      <c r="B10" s="212"/>
      <c r="C10" s="89"/>
      <c r="D10" s="238"/>
      <c r="E10" s="127"/>
      <c r="F10" s="144"/>
      <c r="G10" s="139" t="str">
        <f>IF(D10="","",ROUNDDOWN(D10*F10,0))</f>
        <v/>
      </c>
      <c r="H10" s="86"/>
      <c r="I10" s="226" t="str">
        <f>G10</f>
        <v/>
      </c>
      <c r="J10" s="28"/>
      <c r="K10" s="28"/>
      <c r="L10" s="28"/>
      <c r="M10" s="28"/>
      <c r="N10" s="230"/>
      <c r="O10" s="230"/>
      <c r="P10" s="230"/>
      <c r="Q10" s="230"/>
      <c r="R10" s="230"/>
      <c r="S10" s="230"/>
      <c r="T10" s="230"/>
      <c r="U10" s="230"/>
      <c r="V10" s="230"/>
      <c r="W10" s="228"/>
      <c r="X10" s="228"/>
    </row>
    <row r="11" spans="1:24" ht="17.45" customHeight="1">
      <c r="A11" s="71"/>
      <c r="B11" s="98"/>
      <c r="C11" s="88"/>
      <c r="D11" s="215"/>
      <c r="E11" s="217"/>
      <c r="F11" s="143"/>
      <c r="G11" s="149" t="str">
        <f>IF(F11="",IF(D11="","",ROUNDDOWN(D11*F12,0)),IF(D11="","",ROUNDDOWN(D11*F11,0)))</f>
        <v/>
      </c>
      <c r="H11" s="87"/>
      <c r="I11" s="28"/>
      <c r="J11" s="28"/>
      <c r="K11" s="28"/>
      <c r="L11" s="28"/>
      <c r="M11" s="28"/>
      <c r="N11" s="230"/>
      <c r="O11" s="230"/>
      <c r="P11" s="230"/>
      <c r="Q11" s="230"/>
      <c r="R11" s="230"/>
      <c r="S11" s="230"/>
      <c r="T11" s="230"/>
      <c r="U11" s="228"/>
      <c r="V11" s="228"/>
      <c r="W11" s="228"/>
      <c r="X11" s="228"/>
    </row>
    <row r="12" spans="1:24" ht="17.45" customHeight="1">
      <c r="A12" s="72"/>
      <c r="B12" s="212"/>
      <c r="C12" s="89"/>
      <c r="D12" s="238"/>
      <c r="E12" s="127"/>
      <c r="F12" s="144"/>
      <c r="G12" s="139" t="str">
        <f>IF(D12="","",ROUNDDOWN(D12*F12,0))</f>
        <v/>
      </c>
      <c r="H12" s="86"/>
      <c r="I12" s="226" t="str">
        <f>G12</f>
        <v/>
      </c>
      <c r="J12" s="28"/>
      <c r="K12" s="28"/>
      <c r="L12" s="28"/>
      <c r="M12" s="28"/>
      <c r="N12" s="230"/>
      <c r="O12" s="230"/>
      <c r="P12" s="230"/>
      <c r="Q12" s="230"/>
      <c r="R12" s="230"/>
      <c r="S12" s="230"/>
      <c r="T12" s="230"/>
      <c r="U12" s="230"/>
      <c r="V12" s="230"/>
      <c r="W12" s="228"/>
      <c r="X12" s="228"/>
    </row>
    <row r="13" spans="1:24" ht="17.45" customHeight="1">
      <c r="A13" s="71"/>
      <c r="B13" s="98"/>
      <c r="C13" s="88"/>
      <c r="D13" s="215"/>
      <c r="E13" s="217"/>
      <c r="F13" s="143"/>
      <c r="G13" s="149" t="str">
        <f>IF(F13="",IF(D13="","",ROUNDDOWN(D13*F14,0)),IF(D13="","",ROUNDDOWN(D13*F13,0)))</f>
        <v/>
      </c>
      <c r="H13" s="87"/>
      <c r="I13" s="28"/>
      <c r="J13" s="28"/>
      <c r="K13" s="28"/>
      <c r="L13" s="28"/>
      <c r="M13" s="28"/>
      <c r="N13" s="230"/>
      <c r="O13" s="230"/>
      <c r="P13" s="230"/>
      <c r="Q13" s="230"/>
      <c r="R13" s="230"/>
      <c r="S13" s="230"/>
      <c r="T13" s="230"/>
      <c r="U13" s="228"/>
      <c r="V13" s="228"/>
      <c r="W13" s="228"/>
      <c r="X13" s="228"/>
    </row>
    <row r="14" spans="1:24" ht="17.45" customHeight="1">
      <c r="A14" s="72"/>
      <c r="B14" s="212"/>
      <c r="C14" s="89"/>
      <c r="D14" s="238"/>
      <c r="E14" s="127"/>
      <c r="F14" s="144"/>
      <c r="G14" s="139" t="str">
        <f>IF(D14="","",ROUNDDOWN(D14*F14,0))</f>
        <v/>
      </c>
      <c r="H14" s="86"/>
      <c r="I14" s="226" t="str">
        <f>G14</f>
        <v/>
      </c>
      <c r="J14" s="28"/>
      <c r="K14" s="28"/>
      <c r="L14" s="28"/>
      <c r="M14" s="28"/>
      <c r="N14" s="230"/>
      <c r="O14" s="230"/>
      <c r="P14" s="230"/>
      <c r="Q14" s="230"/>
      <c r="R14" s="230"/>
      <c r="S14" s="230"/>
      <c r="T14" s="230"/>
      <c r="U14" s="230"/>
      <c r="V14" s="230"/>
      <c r="W14" s="228"/>
      <c r="X14" s="228"/>
    </row>
    <row r="15" spans="1:24" ht="17.45" customHeight="1">
      <c r="A15" s="71"/>
      <c r="B15" s="98"/>
      <c r="C15" s="88"/>
      <c r="D15" s="215"/>
      <c r="E15" s="217"/>
      <c r="F15" s="143"/>
      <c r="G15" s="149" t="str">
        <f>IF(F15="",IF(D15="","",ROUNDDOWN(D15*F16,0)),IF(D15="","",ROUNDDOWN(D15*F15,0)))</f>
        <v/>
      </c>
      <c r="H15" s="87"/>
      <c r="I15" s="28"/>
      <c r="J15" s="28"/>
      <c r="K15" s="28"/>
      <c r="L15" s="28"/>
      <c r="M15" s="28"/>
      <c r="N15" s="230"/>
      <c r="O15" s="230"/>
      <c r="P15" s="230"/>
      <c r="Q15" s="230"/>
      <c r="R15" s="230"/>
      <c r="S15" s="230"/>
      <c r="T15" s="230"/>
      <c r="U15" s="228"/>
      <c r="V15" s="228"/>
      <c r="W15" s="228"/>
      <c r="X15" s="228"/>
    </row>
    <row r="16" spans="1:24" ht="17.45" customHeight="1">
      <c r="A16" s="72"/>
      <c r="B16" s="212"/>
      <c r="C16" s="89"/>
      <c r="D16" s="238"/>
      <c r="E16" s="127"/>
      <c r="F16" s="144"/>
      <c r="G16" s="139" t="str">
        <f>IF(D16="","",ROUNDDOWN(D16*F16,0))</f>
        <v/>
      </c>
      <c r="H16" s="86"/>
      <c r="I16" s="226" t="str">
        <f>G16</f>
        <v/>
      </c>
      <c r="J16" s="28"/>
      <c r="K16" s="28"/>
      <c r="L16" s="28"/>
      <c r="M16" s="28"/>
      <c r="N16" s="230"/>
      <c r="O16" s="230"/>
      <c r="P16" s="230"/>
      <c r="Q16" s="230"/>
      <c r="R16" s="230"/>
      <c r="S16" s="230"/>
      <c r="T16" s="230"/>
      <c r="U16" s="230"/>
      <c r="V16" s="230"/>
      <c r="W16" s="228"/>
      <c r="X16" s="228"/>
    </row>
    <row r="17" spans="1:24" ht="17.45" customHeight="1">
      <c r="A17" s="71"/>
      <c r="B17" s="98"/>
      <c r="C17" s="88"/>
      <c r="D17" s="215"/>
      <c r="E17" s="217"/>
      <c r="F17" s="143"/>
      <c r="G17" s="149" t="str">
        <f>IF(F17="",IF(D17="","",ROUNDDOWN(D17*F18,0)),IF(D17="","",ROUNDDOWN(D17*F17,0)))</f>
        <v/>
      </c>
      <c r="H17" s="87"/>
      <c r="I17" s="28"/>
      <c r="J17" s="28"/>
      <c r="K17" s="28"/>
      <c r="L17" s="28"/>
      <c r="M17" s="28"/>
      <c r="N17" s="230"/>
      <c r="O17" s="230"/>
      <c r="P17" s="230"/>
      <c r="Q17" s="230"/>
      <c r="R17" s="230"/>
      <c r="S17" s="230"/>
      <c r="T17" s="230"/>
      <c r="U17" s="228"/>
      <c r="V17" s="228"/>
      <c r="W17" s="228"/>
      <c r="X17" s="228"/>
    </row>
    <row r="18" spans="1:24" ht="17.45" customHeight="1">
      <c r="A18" s="72"/>
      <c r="B18" s="212"/>
      <c r="C18" s="89"/>
      <c r="D18" s="238"/>
      <c r="E18" s="127"/>
      <c r="F18" s="144"/>
      <c r="G18" s="139" t="str">
        <f>IF(D18="","",ROUNDDOWN(D18*F18,0))</f>
        <v/>
      </c>
      <c r="H18" s="86"/>
      <c r="I18" s="226" t="str">
        <f>G18</f>
        <v/>
      </c>
      <c r="J18" s="28"/>
      <c r="K18" s="28"/>
      <c r="L18" s="28"/>
      <c r="M18" s="28"/>
      <c r="N18" s="230"/>
      <c r="O18" s="230"/>
      <c r="P18" s="230"/>
      <c r="Q18" s="230"/>
      <c r="R18" s="230"/>
      <c r="S18" s="230"/>
      <c r="T18" s="230"/>
      <c r="U18" s="230"/>
      <c r="V18" s="230"/>
      <c r="W18" s="228"/>
      <c r="X18" s="228"/>
    </row>
    <row r="19" spans="1:24" ht="17.45" customHeight="1">
      <c r="A19" s="71"/>
      <c r="B19" s="98"/>
      <c r="C19" s="88"/>
      <c r="D19" s="215"/>
      <c r="E19" s="217"/>
      <c r="F19" s="143"/>
      <c r="G19" s="149" t="str">
        <f>IF(F19="",IF(D19="","",ROUNDDOWN(D19*F20,0)),IF(D19="","",ROUNDDOWN(D19*F19,0)))</f>
        <v/>
      </c>
      <c r="H19" s="87"/>
      <c r="I19" s="28"/>
      <c r="J19" s="28"/>
      <c r="K19" s="28"/>
      <c r="L19" s="28"/>
      <c r="M19" s="28"/>
      <c r="N19" s="230"/>
      <c r="O19" s="230"/>
      <c r="P19" s="230"/>
      <c r="Q19" s="230"/>
      <c r="R19" s="230"/>
      <c r="S19" s="230"/>
      <c r="T19" s="230"/>
      <c r="U19" s="228"/>
      <c r="V19" s="228"/>
      <c r="W19" s="228"/>
      <c r="X19" s="228"/>
    </row>
    <row r="20" spans="1:24" ht="17.45" customHeight="1">
      <c r="A20" s="72"/>
      <c r="B20" s="212"/>
      <c r="C20" s="89"/>
      <c r="D20" s="216"/>
      <c r="E20" s="127"/>
      <c r="F20" s="144"/>
      <c r="G20" s="139" t="str">
        <f>IF(D20="","",ROUNDDOWN(D20*F20,0))</f>
        <v/>
      </c>
      <c r="H20" s="86"/>
      <c r="I20" s="226" t="str">
        <f>G20</f>
        <v/>
      </c>
      <c r="J20" s="28"/>
      <c r="K20" s="28"/>
      <c r="L20" s="28"/>
      <c r="M20" s="28"/>
      <c r="N20" s="230"/>
      <c r="O20" s="230"/>
      <c r="P20" s="230"/>
      <c r="Q20" s="230"/>
      <c r="R20" s="230"/>
      <c r="S20" s="230"/>
      <c r="T20" s="230"/>
      <c r="U20" s="230"/>
      <c r="V20" s="230"/>
      <c r="W20" s="228"/>
      <c r="X20" s="228"/>
    </row>
    <row r="21" spans="1:24" ht="17.45" customHeight="1">
      <c r="A21" s="71"/>
      <c r="B21" s="98"/>
      <c r="C21" s="88"/>
      <c r="D21" s="215"/>
      <c r="E21" s="217"/>
      <c r="F21" s="143"/>
      <c r="G21" s="149" t="str">
        <f>IF(F21="",IF(D21="","",ROUNDDOWN(D21*F22,0)),IF(D21="","",ROUNDDOWN(D21*F21,0)))</f>
        <v/>
      </c>
      <c r="H21" s="87"/>
      <c r="I21" s="28"/>
      <c r="J21" s="28"/>
      <c r="K21" s="28"/>
      <c r="L21" s="28"/>
      <c r="M21" s="28"/>
      <c r="N21" s="230"/>
      <c r="O21" s="230"/>
      <c r="P21" s="230"/>
      <c r="Q21" s="230"/>
      <c r="R21" s="230"/>
      <c r="S21" s="230"/>
      <c r="T21" s="230"/>
      <c r="U21" s="228"/>
      <c r="V21" s="228"/>
      <c r="W21" s="228"/>
      <c r="X21" s="228"/>
    </row>
    <row r="22" spans="1:24" ht="17.45" customHeight="1">
      <c r="A22" s="72"/>
      <c r="B22" s="212"/>
      <c r="C22" s="89"/>
      <c r="D22" s="135"/>
      <c r="E22" s="127"/>
      <c r="F22" s="144"/>
      <c r="G22" s="139" t="str">
        <f>IF(D22="","",ROUNDDOWN(D22*F22,0))</f>
        <v/>
      </c>
      <c r="H22" s="86"/>
      <c r="I22" s="226" t="str">
        <f>G22</f>
        <v/>
      </c>
      <c r="J22" s="28"/>
      <c r="K22" s="28"/>
      <c r="L22" s="28"/>
      <c r="M22" s="28"/>
      <c r="N22" s="230"/>
      <c r="O22" s="230"/>
      <c r="P22" s="230"/>
      <c r="Q22" s="230"/>
      <c r="R22" s="230"/>
      <c r="S22" s="230"/>
      <c r="T22" s="230"/>
      <c r="U22" s="230"/>
      <c r="V22" s="230"/>
      <c r="W22" s="228"/>
      <c r="X22" s="228"/>
    </row>
    <row r="23" spans="1:24" ht="17.45" customHeight="1">
      <c r="A23" s="71"/>
      <c r="B23" s="98"/>
      <c r="C23" s="88"/>
      <c r="D23" s="215"/>
      <c r="E23" s="217"/>
      <c r="F23" s="143"/>
      <c r="G23" s="149" t="str">
        <f>IF(F23="",IF(D23="","",ROUNDDOWN(D23*F24,0)),IF(D23="","",ROUNDDOWN(D23*F23,0)))</f>
        <v/>
      </c>
      <c r="H23" s="87"/>
      <c r="I23" s="223"/>
      <c r="J23" s="28"/>
      <c r="K23" s="28"/>
      <c r="L23" s="28"/>
      <c r="M23" s="28"/>
      <c r="N23" s="230"/>
      <c r="O23" s="230"/>
      <c r="P23" s="230"/>
      <c r="Q23" s="230"/>
      <c r="R23" s="230"/>
      <c r="S23" s="230"/>
      <c r="T23" s="230"/>
      <c r="U23" s="228"/>
      <c r="V23" s="228"/>
      <c r="W23" s="228"/>
      <c r="X23" s="228"/>
    </row>
    <row r="24" spans="1:24" ht="17.45" customHeight="1">
      <c r="A24" s="72"/>
      <c r="B24" s="212"/>
      <c r="C24" s="89"/>
      <c r="D24" s="135"/>
      <c r="E24" s="127"/>
      <c r="F24" s="144"/>
      <c r="G24" s="139" t="str">
        <f>IF(D24="","",ROUNDDOWN(D24*F24,0))</f>
        <v/>
      </c>
      <c r="H24" s="86"/>
      <c r="I24" s="226" t="str">
        <f>G24</f>
        <v/>
      </c>
      <c r="J24" s="28"/>
      <c r="K24" s="28"/>
      <c r="L24" s="28"/>
      <c r="M24" s="28"/>
      <c r="N24" s="230"/>
      <c r="O24" s="230"/>
      <c r="P24" s="230"/>
      <c r="Q24" s="230"/>
      <c r="R24" s="230"/>
      <c r="S24" s="230"/>
      <c r="T24" s="230"/>
      <c r="U24" s="230"/>
      <c r="V24" s="230"/>
      <c r="W24" s="228"/>
      <c r="X24" s="228"/>
    </row>
    <row r="25" spans="1:24" ht="17.45" customHeight="1">
      <c r="A25" s="71"/>
      <c r="B25" s="98"/>
      <c r="C25" s="88"/>
      <c r="D25" s="133"/>
      <c r="E25" s="217"/>
      <c r="F25" s="143"/>
      <c r="G25" s="149" t="str">
        <f>IF(F25="",IF(D25="","",ROUNDDOWN(D25*F26,0)),IF(D25="","",ROUNDDOWN(D25*F25,0)))</f>
        <v/>
      </c>
      <c r="H25" s="87"/>
      <c r="I25" s="223"/>
      <c r="J25" s="28"/>
      <c r="K25" s="28"/>
      <c r="L25" s="28"/>
      <c r="M25" s="28"/>
      <c r="N25" s="230"/>
      <c r="O25" s="230"/>
      <c r="P25" s="230"/>
      <c r="Q25" s="230"/>
      <c r="R25" s="230"/>
      <c r="S25" s="230"/>
      <c r="T25" s="230"/>
      <c r="U25" s="228"/>
      <c r="V25" s="228"/>
      <c r="W25" s="228"/>
      <c r="X25" s="228"/>
    </row>
    <row r="26" spans="1:24" ht="17.45" customHeight="1">
      <c r="A26" s="72"/>
      <c r="B26" s="212"/>
      <c r="C26" s="89"/>
      <c r="D26" s="135"/>
      <c r="E26" s="127"/>
      <c r="F26" s="144"/>
      <c r="G26" s="139" t="str">
        <f>IF(D26="","",ROUNDDOWN(D26*F26,0))</f>
        <v/>
      </c>
      <c r="H26" s="86"/>
      <c r="I26" s="226" t="str">
        <f>G26</f>
        <v/>
      </c>
      <c r="J26" s="28"/>
      <c r="K26" s="28"/>
      <c r="L26" s="28"/>
      <c r="M26" s="28"/>
      <c r="N26" s="230"/>
      <c r="O26" s="230"/>
      <c r="P26" s="230"/>
      <c r="Q26" s="230"/>
      <c r="R26" s="230"/>
      <c r="S26" s="230"/>
      <c r="T26" s="230"/>
      <c r="U26" s="230"/>
      <c r="V26" s="230"/>
      <c r="W26" s="228"/>
      <c r="X26" s="228"/>
    </row>
    <row r="27" spans="1:24" ht="17.45" customHeight="1">
      <c r="A27" s="71"/>
      <c r="B27" s="98"/>
      <c r="C27" s="88"/>
      <c r="D27" s="133"/>
      <c r="E27" s="217"/>
      <c r="F27" s="143"/>
      <c r="G27" s="149" t="str">
        <f>IF(F27="",IF(D27="","",ROUNDDOWN(D27*F28,0)),IF(D27="","",ROUNDDOWN(D27*F27,0)))</f>
        <v/>
      </c>
      <c r="H27" s="87"/>
      <c r="I27" s="223"/>
      <c r="J27" s="28"/>
      <c r="K27" s="28"/>
      <c r="L27" s="28"/>
      <c r="M27" s="28"/>
      <c r="N27" s="230"/>
      <c r="O27" s="230"/>
      <c r="P27" s="230"/>
      <c r="Q27" s="230"/>
      <c r="R27" s="230"/>
      <c r="S27" s="230"/>
      <c r="T27" s="230"/>
      <c r="U27" s="228"/>
      <c r="V27" s="228"/>
      <c r="W27" s="228"/>
      <c r="X27" s="228"/>
    </row>
    <row r="28" spans="1:24" ht="17.45" customHeight="1">
      <c r="A28" s="72"/>
      <c r="B28" s="212"/>
      <c r="C28" s="89"/>
      <c r="D28" s="135"/>
      <c r="E28" s="127"/>
      <c r="F28" s="144"/>
      <c r="G28" s="139" t="str">
        <f>IF(D28="","",ROUNDDOWN(D28*F28,0))</f>
        <v/>
      </c>
      <c r="H28" s="86"/>
      <c r="I28" s="226" t="str">
        <f>G28</f>
        <v/>
      </c>
      <c r="J28" s="28"/>
      <c r="K28" s="28"/>
      <c r="L28" s="28"/>
      <c r="M28" s="28"/>
      <c r="N28" s="230"/>
      <c r="O28" s="230"/>
      <c r="P28" s="230"/>
      <c r="Q28" s="230"/>
      <c r="R28" s="230"/>
      <c r="S28" s="230"/>
      <c r="T28" s="230"/>
      <c r="U28" s="230"/>
      <c r="V28" s="230"/>
      <c r="W28" s="228"/>
      <c r="X28" s="228"/>
    </row>
    <row r="29" spans="1:24" ht="17.45" customHeight="1">
      <c r="A29" s="71"/>
      <c r="B29" s="98"/>
      <c r="C29" s="88"/>
      <c r="D29" s="215"/>
      <c r="E29" s="217"/>
      <c r="F29" s="143"/>
      <c r="G29" s="149" t="str">
        <f>IF(F29="",IF(D29="","",ROUNDDOWN(D29*F30,0)),IF(D29="","",ROUNDDOWN(D29*F29,0)))</f>
        <v/>
      </c>
      <c r="H29" s="87"/>
      <c r="I29" s="223"/>
      <c r="J29" s="28"/>
      <c r="K29" s="28"/>
      <c r="L29" s="28"/>
      <c r="M29" s="28"/>
      <c r="N29" s="230"/>
      <c r="O29" s="230"/>
      <c r="P29" s="230"/>
      <c r="Q29" s="230"/>
      <c r="R29" s="230"/>
      <c r="S29" s="230"/>
      <c r="T29" s="230"/>
      <c r="U29" s="228"/>
      <c r="V29" s="228"/>
      <c r="W29" s="228"/>
      <c r="X29" s="228"/>
    </row>
    <row r="30" spans="1:24" ht="17.45" customHeight="1">
      <c r="A30" s="72"/>
      <c r="B30" s="212"/>
      <c r="C30" s="89"/>
      <c r="D30" s="216"/>
      <c r="E30" s="127"/>
      <c r="F30" s="144"/>
      <c r="G30" s="139" t="str">
        <f>IF(D30="","",ROUNDDOWN(D30*F30,0))</f>
        <v/>
      </c>
      <c r="H30" s="86"/>
      <c r="I30" s="236" t="str">
        <f>G30</f>
        <v/>
      </c>
      <c r="J30" s="28"/>
      <c r="K30" s="28"/>
      <c r="L30" s="28"/>
      <c r="M30" s="28"/>
      <c r="N30" s="230"/>
      <c r="O30" s="230"/>
      <c r="P30" s="230"/>
      <c r="Q30" s="230"/>
      <c r="R30" s="230"/>
      <c r="S30" s="230"/>
      <c r="T30" s="230"/>
      <c r="U30" s="228"/>
      <c r="V30" s="228"/>
      <c r="W30" s="228"/>
      <c r="X30" s="228"/>
    </row>
    <row r="31" spans="1:24" ht="17.45" customHeight="1">
      <c r="A31" s="71"/>
      <c r="B31" s="98"/>
      <c r="C31" s="88"/>
      <c r="D31" s="215"/>
      <c r="E31" s="217"/>
      <c r="F31" s="143"/>
      <c r="G31" s="143"/>
      <c r="H31" s="87"/>
      <c r="I31" s="223"/>
      <c r="J31" s="28"/>
      <c r="K31" s="28"/>
      <c r="L31" s="28"/>
      <c r="M31" s="28"/>
      <c r="N31" s="230"/>
      <c r="O31" s="230"/>
      <c r="P31" s="230"/>
      <c r="Q31" s="230"/>
      <c r="R31" s="230"/>
      <c r="S31" s="230"/>
      <c r="T31" s="230"/>
      <c r="U31" s="228"/>
      <c r="V31" s="228"/>
      <c r="W31" s="228"/>
      <c r="X31" s="228"/>
    </row>
    <row r="32" spans="1:24" ht="17.45" customHeight="1">
      <c r="A32" s="72"/>
      <c r="B32" s="93" t="s">
        <v>46</v>
      </c>
      <c r="C32" s="89"/>
      <c r="D32" s="216"/>
      <c r="E32" s="127"/>
      <c r="F32" s="144"/>
      <c r="G32" s="221">
        <f>I32</f>
        <v>4015800</v>
      </c>
      <c r="H32" s="86"/>
      <c r="I32" s="223">
        <f>SUM(I3:I30)</f>
        <v>4015800</v>
      </c>
      <c r="J32" s="28"/>
      <c r="K32" s="28"/>
      <c r="L32" s="28"/>
      <c r="M32" s="28"/>
      <c r="N32" s="230"/>
      <c r="O32" s="230"/>
      <c r="P32" s="230"/>
      <c r="Q32" s="230"/>
      <c r="R32" s="230"/>
      <c r="S32" s="230"/>
      <c r="T32" s="230"/>
      <c r="U32" s="230"/>
      <c r="V32" s="230"/>
      <c r="W32" s="228"/>
      <c r="X32" s="228"/>
    </row>
    <row r="33" spans="1:24" ht="17.45" customHeight="1">
      <c r="A33" s="71"/>
      <c r="B33" s="98"/>
      <c r="C33" s="88"/>
      <c r="D33" s="215"/>
      <c r="E33" s="217"/>
      <c r="F33" s="143"/>
      <c r="G33" s="149" t="str">
        <f>IF(F33="",IF(D33="","",ROUNDDOWN(D33*F34,0)),IF(D33="","",ROUNDDOWN(D33*F33,0)))</f>
        <v/>
      </c>
      <c r="H33" s="87"/>
      <c r="I33" s="28"/>
      <c r="J33" s="28"/>
      <c r="K33" s="28"/>
      <c r="L33" s="28"/>
      <c r="M33" s="28"/>
      <c r="N33" s="230"/>
      <c r="O33" s="230"/>
      <c r="P33" s="230"/>
      <c r="Q33" s="230"/>
      <c r="R33" s="230"/>
      <c r="S33" s="230"/>
      <c r="T33" s="230"/>
      <c r="U33" s="228"/>
      <c r="V33" s="228"/>
      <c r="W33" s="228"/>
      <c r="X33" s="228"/>
    </row>
    <row r="34" spans="1:24" ht="17.45" customHeight="1">
      <c r="A34" s="72"/>
      <c r="B34" s="212"/>
      <c r="C34" s="89"/>
      <c r="D34" s="135"/>
      <c r="E34" s="127"/>
      <c r="F34" s="144"/>
      <c r="G34" s="139" t="str">
        <f>IF(D34="","",ROUNDDOWN(D34*F34,0))</f>
        <v/>
      </c>
      <c r="H34" s="86"/>
      <c r="I34" s="28" t="str">
        <f>G34</f>
        <v/>
      </c>
      <c r="J34" s="28"/>
      <c r="K34" s="28"/>
      <c r="L34" s="28"/>
      <c r="M34" s="28"/>
      <c r="N34" s="230"/>
      <c r="O34" s="230"/>
      <c r="P34" s="230"/>
      <c r="Q34" s="230"/>
      <c r="R34" s="230"/>
      <c r="S34" s="230"/>
      <c r="T34" s="230"/>
      <c r="U34" s="228"/>
      <c r="V34" s="228"/>
      <c r="W34" s="228"/>
      <c r="X34" s="228"/>
    </row>
    <row r="35" spans="1:24" ht="17.45" customHeight="1">
      <c r="A35" s="71"/>
      <c r="B35" s="98"/>
      <c r="C35" s="88"/>
      <c r="D35" s="215"/>
      <c r="E35" s="217"/>
      <c r="F35" s="143"/>
      <c r="G35" s="149" t="str">
        <f>IF(F35="",IF(D35="","",ROUNDDOWN(D35*F36,0)),IF(D35="","",ROUNDDOWN(D35*F35,0)))</f>
        <v/>
      </c>
      <c r="H35" s="87"/>
      <c r="I35" s="223"/>
      <c r="J35" s="28"/>
      <c r="K35" s="28"/>
      <c r="L35" s="28"/>
      <c r="M35" s="28"/>
      <c r="N35" s="230"/>
      <c r="O35" s="230"/>
      <c r="P35" s="230"/>
      <c r="Q35" s="230"/>
      <c r="R35" s="230"/>
      <c r="S35" s="230"/>
      <c r="T35" s="230"/>
      <c r="U35" s="228"/>
      <c r="V35" s="228"/>
      <c r="W35" s="228"/>
      <c r="X35" s="228"/>
    </row>
    <row r="36" spans="1:24" ht="17.45" customHeight="1">
      <c r="A36" s="72"/>
      <c r="B36" s="212"/>
      <c r="C36" s="89"/>
      <c r="D36" s="135"/>
      <c r="E36" s="127"/>
      <c r="F36" s="144"/>
      <c r="G36" s="139" t="str">
        <f>IF(D36="","",ROUNDDOWN(D36*F36,0))</f>
        <v/>
      </c>
      <c r="H36" s="86"/>
      <c r="I36" s="226" t="str">
        <f>G36</f>
        <v/>
      </c>
      <c r="J36" s="28"/>
      <c r="K36" s="28"/>
      <c r="L36" s="28"/>
      <c r="M36" s="28"/>
      <c r="N36" s="230"/>
      <c r="O36" s="230"/>
      <c r="P36" s="230"/>
      <c r="Q36" s="230"/>
      <c r="R36" s="230"/>
      <c r="S36" s="230"/>
      <c r="T36" s="230"/>
      <c r="U36" s="228"/>
      <c r="V36" s="228"/>
      <c r="W36" s="228"/>
      <c r="X36" s="228"/>
    </row>
    <row r="37" spans="1:24" ht="17.45" customHeight="1">
      <c r="A37" s="71"/>
      <c r="B37" s="98"/>
      <c r="C37" s="88"/>
      <c r="D37" s="215"/>
      <c r="E37" s="217"/>
      <c r="F37" s="143"/>
      <c r="G37" s="149" t="str">
        <f>IF(F37="",IF(D37="","",ROUNDDOWN(D37*F38,0)),IF(D37="","",ROUNDDOWN(D37*F37,0)))</f>
        <v/>
      </c>
      <c r="H37" s="87"/>
      <c r="I37" s="28"/>
      <c r="J37" s="28"/>
      <c r="K37" s="28"/>
      <c r="L37" s="28"/>
      <c r="M37" s="28"/>
      <c r="N37" s="230"/>
      <c r="O37" s="230"/>
      <c r="P37" s="230"/>
      <c r="Q37" s="230"/>
      <c r="R37" s="230"/>
      <c r="S37" s="230"/>
      <c r="T37" s="230"/>
      <c r="U37" s="228"/>
      <c r="V37" s="228"/>
      <c r="W37" s="228"/>
      <c r="X37" s="228"/>
    </row>
    <row r="38" spans="1:24" ht="17.45" customHeight="1">
      <c r="A38" s="72"/>
      <c r="B38" s="212"/>
      <c r="C38" s="89"/>
      <c r="D38" s="135"/>
      <c r="E38" s="127"/>
      <c r="F38" s="144"/>
      <c r="G38" s="139" t="str">
        <f>IF(D38="","",ROUNDDOWN(D38*F38,0))</f>
        <v/>
      </c>
      <c r="H38" s="86"/>
      <c r="I38" s="226" t="str">
        <f>G38</f>
        <v/>
      </c>
      <c r="J38" s="28"/>
      <c r="K38" s="28"/>
      <c r="L38" s="28"/>
      <c r="M38" s="28"/>
      <c r="N38" s="230"/>
      <c r="O38" s="230"/>
      <c r="P38" s="230"/>
      <c r="Q38" s="230"/>
      <c r="R38" s="230"/>
      <c r="S38" s="230"/>
      <c r="T38" s="230"/>
      <c r="U38" s="230"/>
      <c r="V38" s="230"/>
      <c r="W38" s="228"/>
      <c r="X38" s="228"/>
    </row>
    <row r="39" spans="1:24" ht="17.45" customHeight="1">
      <c r="A39" s="71"/>
      <c r="B39" s="98"/>
      <c r="C39" s="88"/>
      <c r="D39" s="215"/>
      <c r="E39" s="217"/>
      <c r="F39" s="143"/>
      <c r="G39" s="149" t="str">
        <f>IF(F39="",IF(D39="","",ROUNDDOWN(D39*F40,0)),IF(D39="","",ROUNDDOWN(D39*F39,0)))</f>
        <v/>
      </c>
      <c r="H39" s="87"/>
      <c r="I39" s="28"/>
      <c r="J39" s="28"/>
      <c r="K39" s="28"/>
      <c r="L39" s="28"/>
      <c r="M39" s="28"/>
      <c r="N39" s="230"/>
      <c r="O39" s="230"/>
      <c r="P39" s="230"/>
      <c r="Q39" s="230"/>
      <c r="R39" s="230"/>
      <c r="S39" s="230"/>
      <c r="T39" s="230"/>
      <c r="U39" s="228"/>
      <c r="V39" s="228"/>
      <c r="W39" s="228"/>
      <c r="X39" s="228"/>
    </row>
    <row r="40" spans="1:24" ht="17.45" customHeight="1">
      <c r="A40" s="72"/>
      <c r="B40" s="212"/>
      <c r="C40" s="89"/>
      <c r="D40" s="135"/>
      <c r="E40" s="127"/>
      <c r="F40" s="144"/>
      <c r="G40" s="139" t="str">
        <f>IF(D40="","",ROUNDDOWN(D40*F40,0))</f>
        <v/>
      </c>
      <c r="H40" s="86"/>
      <c r="I40" s="226" t="str">
        <f>G40</f>
        <v/>
      </c>
      <c r="J40" s="28"/>
      <c r="K40" s="28"/>
      <c r="L40" s="28"/>
      <c r="M40" s="28"/>
      <c r="N40" s="230"/>
      <c r="O40" s="230"/>
      <c r="P40" s="230"/>
      <c r="Q40" s="230"/>
      <c r="R40" s="230"/>
      <c r="S40" s="230"/>
      <c r="T40" s="230"/>
      <c r="U40" s="230"/>
      <c r="V40" s="230"/>
      <c r="W40" s="228"/>
      <c r="X40" s="228"/>
    </row>
    <row r="41" spans="1:24" ht="17.45" customHeight="1">
      <c r="A41" s="71"/>
      <c r="B41" s="98"/>
      <c r="C41" s="88"/>
      <c r="D41" s="215"/>
      <c r="E41" s="217"/>
      <c r="F41" s="143"/>
      <c r="G41" s="149" t="str">
        <f>IF(F41="",IF(D41="","",ROUNDDOWN(D41*F42,0)),IF(D41="","",ROUNDDOWN(D41*F41,0)))</f>
        <v/>
      </c>
      <c r="H41" s="87"/>
      <c r="I41" s="28"/>
      <c r="J41" s="28"/>
      <c r="K41" s="28"/>
      <c r="L41" s="28"/>
      <c r="M41" s="28"/>
      <c r="N41" s="230"/>
      <c r="O41" s="230"/>
      <c r="P41" s="230"/>
      <c r="Q41" s="230"/>
      <c r="R41" s="230"/>
      <c r="S41" s="230"/>
      <c r="T41" s="230"/>
      <c r="U41" s="228"/>
      <c r="V41" s="228"/>
      <c r="W41" s="228"/>
      <c r="X41" s="228"/>
    </row>
    <row r="42" spans="1:24" ht="17.45" customHeight="1">
      <c r="A42" s="72"/>
      <c r="B42" s="212"/>
      <c r="C42" s="89"/>
      <c r="D42" s="135"/>
      <c r="E42" s="127"/>
      <c r="F42" s="144"/>
      <c r="G42" s="139" t="str">
        <f>IF(D42="","",ROUNDDOWN(D42*F42,0))</f>
        <v/>
      </c>
      <c r="H42" s="86"/>
      <c r="I42" s="226" t="str">
        <f>G42</f>
        <v/>
      </c>
      <c r="J42" s="28"/>
      <c r="K42" s="28"/>
      <c r="L42" s="28"/>
      <c r="M42" s="28"/>
      <c r="N42" s="230"/>
      <c r="O42" s="230"/>
      <c r="P42" s="230"/>
      <c r="Q42" s="230"/>
      <c r="R42" s="230"/>
      <c r="S42" s="230"/>
      <c r="T42" s="230"/>
      <c r="U42" s="230"/>
      <c r="V42" s="230"/>
      <c r="W42" s="228"/>
      <c r="X42" s="228"/>
    </row>
    <row r="43" spans="1:24" ht="17.45" customHeight="1">
      <c r="A43" s="71"/>
      <c r="B43" s="98"/>
      <c r="C43" s="88"/>
      <c r="D43" s="215"/>
      <c r="E43" s="217"/>
      <c r="F43" s="143"/>
      <c r="G43" s="149" t="str">
        <f>IF(F43="",IF(D43="","",ROUNDDOWN(D43*F44,0)),IF(D43="","",ROUNDDOWN(D43*F43,0)))</f>
        <v/>
      </c>
      <c r="H43" s="87"/>
      <c r="I43" s="28"/>
      <c r="J43" s="28"/>
      <c r="K43" s="28"/>
      <c r="L43" s="28"/>
      <c r="M43" s="28"/>
      <c r="N43" s="230"/>
      <c r="O43" s="230"/>
      <c r="P43" s="230"/>
      <c r="Q43" s="230"/>
      <c r="R43" s="230"/>
      <c r="S43" s="230"/>
      <c r="T43" s="230"/>
      <c r="U43" s="228"/>
      <c r="V43" s="228"/>
      <c r="W43" s="228"/>
      <c r="X43" s="228"/>
    </row>
    <row r="44" spans="1:24" ht="17.45" customHeight="1">
      <c r="A44" s="72"/>
      <c r="B44" s="212"/>
      <c r="C44" s="89"/>
      <c r="D44" s="135"/>
      <c r="E44" s="127"/>
      <c r="F44" s="144"/>
      <c r="G44" s="139" t="str">
        <f>IF(D44="","",ROUNDDOWN(D44*F44,0))</f>
        <v/>
      </c>
      <c r="H44" s="86"/>
      <c r="I44" s="226" t="str">
        <f>G44</f>
        <v/>
      </c>
      <c r="J44" s="28"/>
      <c r="K44" s="28"/>
      <c r="L44" s="28"/>
      <c r="M44" s="28"/>
      <c r="N44" s="230"/>
      <c r="O44" s="230"/>
      <c r="P44" s="230"/>
      <c r="Q44" s="230"/>
      <c r="R44" s="230"/>
      <c r="S44" s="230"/>
      <c r="T44" s="230"/>
      <c r="U44" s="230"/>
      <c r="V44" s="230"/>
      <c r="W44" s="228"/>
      <c r="X44" s="228"/>
    </row>
    <row r="45" spans="1:24" ht="17.45" customHeight="1">
      <c r="A45" s="71"/>
      <c r="B45" s="98"/>
      <c r="C45" s="88"/>
      <c r="D45" s="215"/>
      <c r="E45" s="217"/>
      <c r="F45" s="143"/>
      <c r="G45" s="149" t="str">
        <f>IF(F45="",IF(D45="","",ROUNDDOWN(D45*F46,0)),IF(D45="","",ROUNDDOWN(D45*F45,0)))</f>
        <v/>
      </c>
      <c r="H45" s="87"/>
      <c r="I45" s="28"/>
      <c r="J45" s="28"/>
      <c r="K45" s="28"/>
      <c r="L45" s="28"/>
      <c r="M45" s="28"/>
      <c r="N45" s="230"/>
      <c r="O45" s="230"/>
      <c r="P45" s="230"/>
      <c r="Q45" s="230"/>
      <c r="R45" s="230"/>
      <c r="S45" s="230"/>
      <c r="T45" s="230"/>
      <c r="U45" s="228"/>
      <c r="V45" s="228"/>
      <c r="W45" s="228"/>
      <c r="X45" s="228"/>
    </row>
    <row r="46" spans="1:24" ht="17.45" customHeight="1">
      <c r="A46" s="72"/>
      <c r="B46" s="212"/>
      <c r="C46" s="89"/>
      <c r="D46" s="135"/>
      <c r="E46" s="127"/>
      <c r="F46" s="144"/>
      <c r="G46" s="139" t="str">
        <f>IF(D46="","",ROUNDDOWN(D46*F46,0))</f>
        <v/>
      </c>
      <c r="H46" s="86"/>
      <c r="I46" s="226" t="str">
        <f>G46</f>
        <v/>
      </c>
      <c r="J46" s="28"/>
      <c r="K46" s="28"/>
      <c r="L46" s="28"/>
      <c r="M46" s="28"/>
      <c r="N46" s="230"/>
      <c r="O46" s="230"/>
      <c r="P46" s="230"/>
      <c r="Q46" s="230"/>
      <c r="R46" s="230"/>
      <c r="S46" s="230"/>
      <c r="T46" s="230"/>
      <c r="U46" s="230"/>
      <c r="V46" s="230"/>
      <c r="W46" s="228"/>
      <c r="X46" s="228"/>
    </row>
    <row r="47" spans="1:24" ht="17.45" customHeight="1">
      <c r="A47" s="71"/>
      <c r="B47" s="98"/>
      <c r="C47" s="88"/>
      <c r="D47" s="215"/>
      <c r="E47" s="217"/>
      <c r="F47" s="143"/>
      <c r="G47" s="149" t="str">
        <f>IF(F47="",IF(D47="","",ROUNDDOWN(D47*F48,0)),IF(D47="","",ROUNDDOWN(D47*F47,0)))</f>
        <v/>
      </c>
      <c r="H47" s="87"/>
      <c r="I47" s="28"/>
      <c r="J47" s="28"/>
      <c r="K47" s="28"/>
      <c r="L47" s="28"/>
      <c r="M47" s="28"/>
      <c r="N47" s="230"/>
      <c r="O47" s="230"/>
      <c r="P47" s="230"/>
      <c r="Q47" s="230"/>
      <c r="R47" s="230"/>
      <c r="S47" s="230"/>
      <c r="T47" s="230"/>
      <c r="U47" s="228"/>
      <c r="V47" s="228"/>
      <c r="W47" s="228"/>
      <c r="X47" s="228"/>
    </row>
    <row r="48" spans="1:24" ht="17.45" customHeight="1">
      <c r="A48" s="72"/>
      <c r="B48" s="212"/>
      <c r="C48" s="89"/>
      <c r="D48" s="135"/>
      <c r="E48" s="127"/>
      <c r="F48" s="144"/>
      <c r="G48" s="139" t="str">
        <f>IF(D48="","",ROUNDDOWN(D48*F48,0))</f>
        <v/>
      </c>
      <c r="H48" s="86"/>
      <c r="I48" s="226" t="str">
        <f>G48</f>
        <v/>
      </c>
      <c r="J48" s="28"/>
      <c r="K48" s="28"/>
      <c r="L48" s="28"/>
      <c r="M48" s="28"/>
      <c r="N48" s="230"/>
      <c r="O48" s="230"/>
      <c r="P48" s="230"/>
      <c r="Q48" s="230"/>
      <c r="R48" s="230"/>
      <c r="S48" s="230"/>
      <c r="T48" s="230"/>
      <c r="U48" s="230"/>
      <c r="V48" s="230"/>
      <c r="W48" s="228"/>
      <c r="X48" s="228"/>
    </row>
    <row r="49" spans="1:24" ht="17.45" customHeight="1">
      <c r="A49" s="71"/>
      <c r="B49" s="98"/>
      <c r="C49" s="88"/>
      <c r="D49" s="215"/>
      <c r="E49" s="217"/>
      <c r="F49" s="143"/>
      <c r="G49" s="149" t="str">
        <f>IF(F49="",IF(D49="","",ROUNDDOWN(D49*F50,0)),IF(D49="","",ROUNDDOWN(D49*F49,0)))</f>
        <v/>
      </c>
      <c r="H49" s="87"/>
      <c r="I49" s="28"/>
      <c r="J49" s="28"/>
      <c r="K49" s="28"/>
      <c r="L49" s="28"/>
      <c r="M49" s="28"/>
      <c r="N49" s="230"/>
      <c r="O49" s="230"/>
      <c r="P49" s="230"/>
      <c r="Q49" s="230"/>
      <c r="R49" s="230"/>
      <c r="S49" s="230"/>
      <c r="T49" s="230"/>
      <c r="U49" s="228"/>
      <c r="V49" s="228"/>
      <c r="W49" s="228"/>
      <c r="X49" s="228"/>
    </row>
    <row r="50" spans="1:24" ht="17.45" customHeight="1">
      <c r="A50" s="72"/>
      <c r="B50" s="212"/>
      <c r="C50" s="89"/>
      <c r="D50" s="216"/>
      <c r="E50" s="127"/>
      <c r="F50" s="144"/>
      <c r="G50" s="139" t="str">
        <f>IF(D50="","",ROUNDDOWN(D50*F50,0))</f>
        <v/>
      </c>
      <c r="H50" s="86"/>
      <c r="I50" s="226" t="str">
        <f>G50</f>
        <v/>
      </c>
      <c r="J50" s="28"/>
      <c r="K50" s="28"/>
      <c r="L50" s="28"/>
      <c r="M50" s="28"/>
      <c r="N50" s="230"/>
      <c r="O50" s="230"/>
      <c r="P50" s="230"/>
      <c r="Q50" s="230"/>
      <c r="R50" s="230"/>
      <c r="S50" s="230"/>
      <c r="T50" s="230"/>
      <c r="U50" s="230"/>
      <c r="V50" s="230"/>
      <c r="W50" s="228"/>
      <c r="X50" s="228"/>
    </row>
    <row r="51" spans="1:24" ht="17.45" customHeight="1">
      <c r="A51" s="71"/>
      <c r="B51" s="98"/>
      <c r="C51" s="88"/>
      <c r="D51" s="215"/>
      <c r="E51" s="217"/>
      <c r="F51" s="143"/>
      <c r="G51" s="149" t="str">
        <f>IF(F51="",IF(D51="","",ROUNDDOWN(D51*F52,0)),IF(D51="","",ROUNDDOWN(D51*F51,0)))</f>
        <v/>
      </c>
      <c r="H51" s="87"/>
      <c r="I51" s="28"/>
      <c r="J51" s="28"/>
      <c r="K51" s="28"/>
      <c r="L51" s="28"/>
      <c r="M51" s="28"/>
      <c r="N51" s="230"/>
      <c r="O51" s="230"/>
      <c r="P51" s="230"/>
      <c r="Q51" s="230"/>
      <c r="R51" s="230"/>
      <c r="S51" s="230"/>
      <c r="T51" s="230"/>
      <c r="U51" s="228"/>
      <c r="V51" s="228"/>
      <c r="W51" s="228"/>
      <c r="X51" s="228"/>
    </row>
    <row r="52" spans="1:24" ht="17.45" customHeight="1">
      <c r="A52" s="72"/>
      <c r="B52" s="212"/>
      <c r="C52" s="89"/>
      <c r="D52" s="135"/>
      <c r="E52" s="127"/>
      <c r="F52" s="144"/>
      <c r="G52" s="139" t="str">
        <f>IF(D52="","",ROUNDDOWN(D52*F52,0))</f>
        <v/>
      </c>
      <c r="H52" s="86"/>
      <c r="I52" s="226" t="str">
        <f>G52</f>
        <v/>
      </c>
      <c r="J52" s="28"/>
      <c r="K52" s="28"/>
      <c r="L52" s="28"/>
      <c r="M52" s="28"/>
      <c r="N52" s="230"/>
      <c r="O52" s="230"/>
      <c r="P52" s="230"/>
      <c r="Q52" s="230"/>
      <c r="R52" s="230"/>
      <c r="S52" s="230"/>
      <c r="T52" s="230"/>
      <c r="U52" s="230"/>
      <c r="V52" s="230"/>
      <c r="W52" s="228"/>
      <c r="X52" s="228"/>
    </row>
    <row r="53" spans="1:24" ht="17.45" customHeight="1">
      <c r="A53" s="71"/>
      <c r="B53" s="98"/>
      <c r="C53" s="88"/>
      <c r="D53" s="215"/>
      <c r="E53" s="217"/>
      <c r="F53" s="143"/>
      <c r="G53" s="149" t="str">
        <f>IF(F53="",IF(D53="","",ROUNDDOWN(D53*F54,0)),IF(D53="","",ROUNDDOWN(D53*F53,0)))</f>
        <v/>
      </c>
      <c r="H53" s="87"/>
      <c r="I53" s="223"/>
      <c r="J53" s="28"/>
      <c r="K53" s="28"/>
      <c r="L53" s="28"/>
      <c r="M53" s="28"/>
      <c r="N53" s="230"/>
      <c r="O53" s="230"/>
      <c r="P53" s="230"/>
      <c r="Q53" s="230"/>
      <c r="R53" s="230"/>
      <c r="S53" s="230"/>
      <c r="T53" s="230"/>
      <c r="U53" s="228"/>
      <c r="V53" s="228"/>
      <c r="W53" s="228"/>
      <c r="X53" s="228"/>
    </row>
    <row r="54" spans="1:24" ht="17.45" customHeight="1">
      <c r="A54" s="72"/>
      <c r="B54" s="212"/>
      <c r="C54" s="89"/>
      <c r="D54" s="135"/>
      <c r="E54" s="127"/>
      <c r="F54" s="144"/>
      <c r="G54" s="139" t="str">
        <f>IF(D54="","",ROUNDDOWN(D54*F54,0))</f>
        <v/>
      </c>
      <c r="H54" s="86"/>
      <c r="I54" s="226" t="str">
        <f>G54</f>
        <v/>
      </c>
      <c r="J54" s="28"/>
      <c r="K54" s="28"/>
      <c r="L54" s="28"/>
      <c r="M54" s="28"/>
      <c r="N54" s="230"/>
      <c r="O54" s="230"/>
      <c r="P54" s="230"/>
      <c r="Q54" s="230"/>
      <c r="R54" s="230"/>
      <c r="S54" s="230"/>
      <c r="T54" s="230"/>
      <c r="U54" s="230"/>
      <c r="V54" s="230"/>
      <c r="W54" s="228"/>
      <c r="X54" s="228"/>
    </row>
    <row r="55" spans="1:24" ht="17.45" customHeight="1">
      <c r="A55" s="71"/>
      <c r="B55" s="98"/>
      <c r="C55" s="88"/>
      <c r="D55" s="133"/>
      <c r="E55" s="217"/>
      <c r="F55" s="143"/>
      <c r="G55" s="149" t="str">
        <f>IF(F55="",IF(D55="","",ROUNDDOWN(D55*F56,0)),IF(D55="","",ROUNDDOWN(D55*F55,0)))</f>
        <v/>
      </c>
      <c r="H55" s="87"/>
      <c r="I55" s="223"/>
      <c r="J55" s="28"/>
      <c r="K55" s="28"/>
      <c r="L55" s="28"/>
      <c r="M55" s="28"/>
      <c r="N55" s="230"/>
      <c r="O55" s="230"/>
      <c r="P55" s="230"/>
      <c r="Q55" s="230"/>
      <c r="R55" s="230"/>
      <c r="S55" s="230"/>
      <c r="T55" s="230"/>
      <c r="U55" s="228"/>
      <c r="V55" s="228"/>
      <c r="W55" s="228"/>
      <c r="X55" s="228"/>
    </row>
    <row r="56" spans="1:24" ht="17.45" customHeight="1">
      <c r="A56" s="72"/>
      <c r="B56" s="212"/>
      <c r="C56" s="89"/>
      <c r="D56" s="135"/>
      <c r="E56" s="127"/>
      <c r="F56" s="144"/>
      <c r="G56" s="139" t="str">
        <f>IF(D56="","",ROUNDDOWN(D56*F56,0))</f>
        <v/>
      </c>
      <c r="H56" s="86"/>
      <c r="I56" s="226" t="str">
        <f>G56</f>
        <v/>
      </c>
      <c r="J56" s="28"/>
      <c r="K56" s="28"/>
      <c r="L56" s="28"/>
      <c r="M56" s="28"/>
      <c r="N56" s="230"/>
      <c r="O56" s="230"/>
      <c r="P56" s="230"/>
      <c r="Q56" s="230"/>
      <c r="R56" s="230"/>
      <c r="S56" s="230"/>
      <c r="T56" s="230"/>
      <c r="U56" s="230"/>
      <c r="V56" s="230"/>
      <c r="W56" s="228"/>
      <c r="X56" s="228"/>
    </row>
    <row r="57" spans="1:24" ht="17.45" customHeight="1">
      <c r="A57" s="71"/>
      <c r="B57" s="98"/>
      <c r="C57" s="88"/>
      <c r="D57" s="133"/>
      <c r="E57" s="217"/>
      <c r="F57" s="143"/>
      <c r="G57" s="149" t="str">
        <f>IF(F57="",IF(D57="","",ROUNDDOWN(D57*F58,0)),IF(D57="","",ROUNDDOWN(D57*F57,0)))</f>
        <v/>
      </c>
      <c r="H57" s="87"/>
      <c r="I57" s="223"/>
      <c r="J57" s="28"/>
      <c r="K57" s="28"/>
      <c r="L57" s="28"/>
      <c r="M57" s="28"/>
      <c r="N57" s="230"/>
      <c r="O57" s="230"/>
      <c r="P57" s="230"/>
      <c r="Q57" s="230"/>
      <c r="R57" s="230"/>
      <c r="S57" s="230"/>
      <c r="T57" s="230"/>
      <c r="U57" s="228"/>
      <c r="V57" s="228"/>
      <c r="W57" s="228"/>
      <c r="X57" s="228"/>
    </row>
    <row r="58" spans="1:24" ht="17.45" customHeight="1">
      <c r="A58" s="72"/>
      <c r="B58" s="212"/>
      <c r="C58" s="89"/>
      <c r="D58" s="135"/>
      <c r="E58" s="127"/>
      <c r="F58" s="144"/>
      <c r="G58" s="139" t="str">
        <f>IF(D58="","",ROUNDDOWN(D58*F58,0))</f>
        <v/>
      </c>
      <c r="H58" s="86"/>
      <c r="I58" s="28" t="str">
        <f>G58</f>
        <v/>
      </c>
      <c r="J58" s="28"/>
      <c r="K58" s="28"/>
      <c r="L58" s="28"/>
      <c r="M58" s="28"/>
      <c r="N58" s="230"/>
      <c r="O58" s="230"/>
      <c r="P58" s="230"/>
      <c r="Q58" s="230"/>
      <c r="R58" s="230"/>
      <c r="S58" s="230"/>
      <c r="T58" s="230"/>
      <c r="U58" s="230"/>
      <c r="V58" s="230"/>
      <c r="W58" s="228"/>
      <c r="X58" s="228"/>
    </row>
    <row r="59" spans="1:24" ht="17.45" customHeight="1">
      <c r="A59" s="71"/>
      <c r="B59" s="98"/>
      <c r="C59" s="88"/>
      <c r="D59" s="215"/>
      <c r="E59" s="217"/>
      <c r="F59" s="143"/>
      <c r="G59" s="149" t="str">
        <f>IF(F59="",IF(D59="","",ROUNDDOWN(D59*F60,0)),IF(D59="","",ROUNDDOWN(D59*F59,0)))</f>
        <v/>
      </c>
      <c r="H59" s="87"/>
      <c r="I59" s="223"/>
      <c r="J59" s="28"/>
      <c r="K59" s="28"/>
      <c r="L59" s="28"/>
      <c r="M59" s="28"/>
      <c r="N59" s="230"/>
      <c r="O59" s="230"/>
      <c r="P59" s="230"/>
      <c r="Q59" s="230"/>
      <c r="R59" s="230"/>
      <c r="S59" s="230"/>
      <c r="T59" s="230"/>
      <c r="U59" s="228"/>
      <c r="V59" s="228"/>
      <c r="W59" s="228"/>
      <c r="X59" s="228"/>
    </row>
    <row r="60" spans="1:24" ht="17.45" customHeight="1">
      <c r="A60" s="72"/>
      <c r="B60" s="212"/>
      <c r="C60" s="89"/>
      <c r="D60" s="216"/>
      <c r="E60" s="127"/>
      <c r="F60" s="144"/>
      <c r="G60" s="139" t="str">
        <f>IF(D60="","",ROUNDDOWN(D60*F60,0))</f>
        <v/>
      </c>
      <c r="H60" s="86"/>
      <c r="I60" s="223" t="str">
        <f>G60</f>
        <v/>
      </c>
      <c r="J60" s="28"/>
      <c r="K60" s="28"/>
      <c r="L60" s="28"/>
      <c r="M60" s="28"/>
      <c r="N60" s="230"/>
      <c r="O60" s="230"/>
      <c r="P60" s="230"/>
      <c r="Q60" s="230"/>
      <c r="R60" s="230"/>
      <c r="S60" s="230"/>
      <c r="T60" s="230"/>
      <c r="U60" s="228"/>
      <c r="V60" s="228"/>
      <c r="W60" s="228"/>
      <c r="X60" s="228"/>
    </row>
    <row r="61" spans="1:24" ht="17.45" customHeight="1">
      <c r="A61" s="71"/>
      <c r="B61" s="98"/>
      <c r="C61" s="88"/>
      <c r="D61" s="215"/>
      <c r="E61" s="217"/>
      <c r="F61" s="143"/>
      <c r="G61" s="143"/>
      <c r="H61" s="87"/>
      <c r="I61" s="223"/>
      <c r="J61" s="28"/>
      <c r="K61" s="28"/>
      <c r="L61" s="28"/>
      <c r="M61" s="28"/>
      <c r="N61" s="230"/>
      <c r="O61" s="230"/>
      <c r="P61" s="230"/>
      <c r="Q61" s="230"/>
      <c r="R61" s="230"/>
      <c r="S61" s="230"/>
      <c r="T61" s="230"/>
      <c r="U61" s="228"/>
      <c r="V61" s="228"/>
      <c r="W61" s="228"/>
      <c r="X61" s="228"/>
    </row>
    <row r="62" spans="1:24" ht="17.45" customHeight="1">
      <c r="A62" s="72"/>
      <c r="B62" s="93" t="s">
        <v>46</v>
      </c>
      <c r="C62" s="89"/>
      <c r="D62" s="216"/>
      <c r="E62" s="127"/>
      <c r="F62" s="144"/>
      <c r="G62" s="221">
        <f>I62</f>
        <v>0</v>
      </c>
      <c r="H62" s="86"/>
      <c r="I62" s="223">
        <f>SUM(I33:I60)</f>
        <v>0</v>
      </c>
      <c r="J62" s="28"/>
      <c r="K62" s="28"/>
      <c r="L62" s="28"/>
      <c r="M62" s="28"/>
      <c r="N62" s="230"/>
      <c r="O62" s="230"/>
      <c r="P62" s="230"/>
      <c r="Q62" s="230"/>
      <c r="R62" s="230"/>
      <c r="S62" s="230"/>
      <c r="T62" s="230"/>
      <c r="U62" s="230"/>
      <c r="V62" s="230"/>
      <c r="W62" s="228"/>
      <c r="X62" s="228"/>
    </row>
    <row r="63" spans="1:24" ht="17.45" customHeight="1">
      <c r="A63" s="71"/>
      <c r="B63" s="98"/>
      <c r="C63" s="88"/>
      <c r="D63" s="215"/>
      <c r="E63" s="217"/>
      <c r="F63" s="143"/>
      <c r="G63" s="149" t="str">
        <f>IF(F63="",IF(D63="","",ROUNDDOWN(D63*F64,0)),IF(D63="","",ROUNDDOWN(D63*F63,0)))</f>
        <v/>
      </c>
      <c r="H63" s="87"/>
      <c r="I63" s="28"/>
      <c r="J63" s="28"/>
      <c r="K63" s="28"/>
      <c r="L63" s="28"/>
      <c r="M63" s="28"/>
      <c r="N63" s="230"/>
      <c r="O63" s="230"/>
      <c r="P63" s="230"/>
      <c r="Q63" s="230"/>
      <c r="R63" s="230"/>
      <c r="S63" s="230"/>
      <c r="T63" s="230"/>
      <c r="U63" s="228"/>
      <c r="V63" s="228"/>
      <c r="W63" s="228"/>
      <c r="X63" s="228"/>
    </row>
    <row r="64" spans="1:24" ht="17.45" customHeight="1">
      <c r="A64" s="72"/>
      <c r="B64" s="212"/>
      <c r="C64" s="89"/>
      <c r="D64" s="135"/>
      <c r="E64" s="127"/>
      <c r="F64" s="144"/>
      <c r="G64" s="139" t="str">
        <f>IF(D64="","",ROUNDDOWN(D64*F64,0))</f>
        <v/>
      </c>
      <c r="H64" s="86"/>
      <c r="I64" s="226" t="str">
        <f>G64</f>
        <v/>
      </c>
      <c r="J64" s="28"/>
      <c r="K64" s="28"/>
      <c r="L64" s="28"/>
      <c r="M64" s="28"/>
      <c r="N64" s="230"/>
      <c r="O64" s="230"/>
      <c r="P64" s="230"/>
      <c r="Q64" s="230"/>
      <c r="R64" s="230"/>
      <c r="S64" s="230"/>
      <c r="T64" s="230"/>
      <c r="U64" s="228"/>
      <c r="V64" s="228"/>
      <c r="W64" s="228"/>
      <c r="X64" s="228"/>
    </row>
    <row r="65" spans="1:24" ht="17.45" customHeight="1">
      <c r="A65" s="71"/>
      <c r="B65" s="98"/>
      <c r="C65" s="88"/>
      <c r="D65" s="215"/>
      <c r="E65" s="217"/>
      <c r="F65" s="143"/>
      <c r="G65" s="149" t="str">
        <f>IF(F65="",IF(D65="","",ROUNDDOWN(D65*F66,0)),IF(D65="","",ROUNDDOWN(D65*F65,0)))</f>
        <v/>
      </c>
      <c r="H65" s="87"/>
      <c r="I65" s="223"/>
      <c r="J65" s="28"/>
      <c r="K65" s="28"/>
      <c r="L65" s="28"/>
      <c r="M65" s="28"/>
      <c r="N65" s="230"/>
      <c r="O65" s="230"/>
      <c r="P65" s="230"/>
      <c r="Q65" s="230"/>
      <c r="R65" s="230"/>
      <c r="S65" s="230"/>
      <c r="T65" s="230"/>
      <c r="U65" s="228"/>
      <c r="V65" s="228"/>
      <c r="W65" s="228"/>
      <c r="X65" s="228"/>
    </row>
    <row r="66" spans="1:24" ht="17.45" customHeight="1">
      <c r="A66" s="72"/>
      <c r="B66" s="212"/>
      <c r="C66" s="89"/>
      <c r="D66" s="135"/>
      <c r="E66" s="127"/>
      <c r="F66" s="144"/>
      <c r="G66" s="139" t="str">
        <f>IF(D66="","",ROUNDDOWN(D66*F66,0))</f>
        <v/>
      </c>
      <c r="H66" s="86"/>
      <c r="I66" s="226" t="str">
        <f>G66</f>
        <v/>
      </c>
      <c r="J66" s="28"/>
      <c r="K66" s="28"/>
      <c r="L66" s="28"/>
      <c r="M66" s="28"/>
      <c r="N66" s="230"/>
      <c r="O66" s="230"/>
      <c r="P66" s="230"/>
      <c r="Q66" s="230"/>
      <c r="R66" s="230"/>
      <c r="S66" s="230"/>
      <c r="T66" s="230"/>
      <c r="U66" s="228"/>
      <c r="V66" s="228"/>
      <c r="W66" s="228"/>
      <c r="X66" s="228"/>
    </row>
    <row r="67" spans="1:24" ht="17.45" customHeight="1">
      <c r="A67" s="71"/>
      <c r="B67" s="98"/>
      <c r="C67" s="88"/>
      <c r="D67" s="215"/>
      <c r="E67" s="217"/>
      <c r="F67" s="143"/>
      <c r="G67" s="149" t="str">
        <f>IF(F67="",IF(D67="","",ROUNDDOWN(D67*F68,0)),IF(D67="","",ROUNDDOWN(D67*F67,0)))</f>
        <v/>
      </c>
      <c r="H67" s="87"/>
      <c r="I67" s="28"/>
      <c r="J67" s="28"/>
      <c r="K67" s="28"/>
      <c r="L67" s="28"/>
      <c r="M67" s="28"/>
      <c r="N67" s="230"/>
      <c r="O67" s="230"/>
      <c r="P67" s="230"/>
      <c r="Q67" s="230"/>
      <c r="R67" s="230"/>
      <c r="S67" s="230"/>
      <c r="T67" s="230"/>
      <c r="U67" s="228"/>
      <c r="V67" s="228"/>
      <c r="W67" s="228"/>
      <c r="X67" s="228"/>
    </row>
    <row r="68" spans="1:24" ht="17.45" customHeight="1">
      <c r="A68" s="72"/>
      <c r="B68" s="212"/>
      <c r="C68" s="89"/>
      <c r="D68" s="135"/>
      <c r="E68" s="127"/>
      <c r="F68" s="144"/>
      <c r="G68" s="139" t="str">
        <f>IF(D68="","",ROUNDDOWN(D68*F68,0))</f>
        <v/>
      </c>
      <c r="H68" s="86"/>
      <c r="I68" s="226" t="str">
        <f>G68</f>
        <v/>
      </c>
      <c r="J68" s="28"/>
      <c r="K68" s="28"/>
      <c r="L68" s="28"/>
      <c r="M68" s="28"/>
      <c r="N68" s="230"/>
      <c r="O68" s="230"/>
      <c r="P68" s="230"/>
      <c r="Q68" s="230"/>
      <c r="R68" s="230"/>
      <c r="S68" s="230"/>
      <c r="T68" s="230"/>
      <c r="U68" s="230"/>
      <c r="V68" s="230"/>
      <c r="W68" s="228"/>
      <c r="X68" s="228"/>
    </row>
    <row r="69" spans="1:24" ht="17.45" customHeight="1">
      <c r="A69" s="71"/>
      <c r="B69" s="98"/>
      <c r="C69" s="88"/>
      <c r="D69" s="215"/>
      <c r="E69" s="217"/>
      <c r="F69" s="143"/>
      <c r="G69" s="149" t="str">
        <f>IF(F69="",IF(D69="","",ROUNDDOWN(D69*F70,0)),IF(D69="","",ROUNDDOWN(D69*F69,0)))</f>
        <v/>
      </c>
      <c r="H69" s="87"/>
      <c r="I69" s="28"/>
      <c r="J69" s="28"/>
      <c r="K69" s="28"/>
      <c r="L69" s="28"/>
      <c r="M69" s="28"/>
      <c r="N69" s="230"/>
      <c r="O69" s="230"/>
      <c r="P69" s="230"/>
      <c r="Q69" s="230"/>
      <c r="R69" s="230"/>
      <c r="S69" s="230"/>
      <c r="T69" s="230"/>
      <c r="U69" s="228"/>
      <c r="V69" s="228"/>
      <c r="W69" s="228"/>
      <c r="X69" s="228"/>
    </row>
    <row r="70" spans="1:24" ht="17.45" customHeight="1">
      <c r="A70" s="72"/>
      <c r="B70" s="212"/>
      <c r="C70" s="89"/>
      <c r="D70" s="135"/>
      <c r="E70" s="127"/>
      <c r="F70" s="144"/>
      <c r="G70" s="139" t="str">
        <f>IF(D70="","",ROUNDDOWN(D70*F70,0))</f>
        <v/>
      </c>
      <c r="H70" s="86"/>
      <c r="I70" s="226" t="str">
        <f>G70</f>
        <v/>
      </c>
      <c r="J70" s="28"/>
      <c r="K70" s="28"/>
      <c r="L70" s="28"/>
      <c r="M70" s="28"/>
      <c r="N70" s="230"/>
      <c r="O70" s="230"/>
      <c r="P70" s="230"/>
      <c r="Q70" s="230"/>
      <c r="R70" s="230"/>
      <c r="S70" s="230"/>
      <c r="T70" s="230"/>
      <c r="U70" s="230"/>
      <c r="V70" s="230"/>
      <c r="W70" s="228"/>
      <c r="X70" s="228"/>
    </row>
    <row r="71" spans="1:24" ht="17.45" customHeight="1">
      <c r="A71" s="71"/>
      <c r="B71" s="98"/>
      <c r="C71" s="88"/>
      <c r="D71" s="215"/>
      <c r="E71" s="217"/>
      <c r="F71" s="143"/>
      <c r="G71" s="149" t="str">
        <f>IF(F71="",IF(D71="","",ROUNDDOWN(D71*F72,0)),IF(D71="","",ROUNDDOWN(D71*F71,0)))</f>
        <v/>
      </c>
      <c r="H71" s="87"/>
      <c r="I71" s="28"/>
      <c r="J71" s="28"/>
      <c r="K71" s="28"/>
      <c r="L71" s="28"/>
      <c r="M71" s="28"/>
      <c r="N71" s="230"/>
      <c r="O71" s="230"/>
      <c r="P71" s="230"/>
      <c r="Q71" s="230"/>
      <c r="R71" s="230"/>
      <c r="S71" s="230"/>
      <c r="T71" s="230"/>
      <c r="U71" s="228"/>
      <c r="V71" s="228"/>
      <c r="W71" s="228"/>
      <c r="X71" s="228"/>
    </row>
    <row r="72" spans="1:24" ht="17.45" customHeight="1">
      <c r="A72" s="72"/>
      <c r="B72" s="212"/>
      <c r="C72" s="89"/>
      <c r="D72" s="135"/>
      <c r="E72" s="127"/>
      <c r="F72" s="144"/>
      <c r="G72" s="139" t="str">
        <f>IF(D72="","",ROUNDDOWN(D72*F72,0))</f>
        <v/>
      </c>
      <c r="H72" s="86"/>
      <c r="I72" s="226" t="str">
        <f>G72</f>
        <v/>
      </c>
      <c r="J72" s="28"/>
      <c r="K72" s="28"/>
      <c r="L72" s="28"/>
      <c r="M72" s="28"/>
      <c r="N72" s="230"/>
      <c r="O72" s="230"/>
      <c r="P72" s="230"/>
      <c r="Q72" s="230"/>
      <c r="R72" s="230"/>
      <c r="S72" s="230"/>
      <c r="T72" s="230"/>
      <c r="U72" s="230"/>
      <c r="V72" s="230"/>
      <c r="W72" s="228"/>
      <c r="X72" s="228"/>
    </row>
    <row r="73" spans="1:24" ht="17.45" customHeight="1">
      <c r="A73" s="71"/>
      <c r="B73" s="98"/>
      <c r="C73" s="88"/>
      <c r="D73" s="215"/>
      <c r="E73" s="217"/>
      <c r="F73" s="143"/>
      <c r="G73" s="149" t="str">
        <f>IF(F73="",IF(D73="","",ROUNDDOWN(D73*F74,0)),IF(D73="","",ROUNDDOWN(D73*F73,0)))</f>
        <v/>
      </c>
      <c r="H73" s="87"/>
      <c r="I73" s="28"/>
      <c r="J73" s="28"/>
      <c r="K73" s="28"/>
      <c r="L73" s="28"/>
      <c r="M73" s="28"/>
      <c r="N73" s="230"/>
      <c r="O73" s="230"/>
      <c r="P73" s="230"/>
      <c r="Q73" s="230"/>
      <c r="R73" s="230"/>
      <c r="S73" s="230"/>
      <c r="T73" s="230"/>
      <c r="U73" s="228"/>
      <c r="V73" s="228"/>
      <c r="W73" s="228"/>
      <c r="X73" s="228"/>
    </row>
    <row r="74" spans="1:24" ht="17.45" customHeight="1">
      <c r="A74" s="72"/>
      <c r="B74" s="212"/>
      <c r="C74" s="89"/>
      <c r="D74" s="135"/>
      <c r="E74" s="127"/>
      <c r="F74" s="144"/>
      <c r="G74" s="139" t="str">
        <f>IF(D74="","",ROUNDDOWN(D74*F74,0))</f>
        <v/>
      </c>
      <c r="H74" s="86"/>
      <c r="I74" s="226" t="str">
        <f>G74</f>
        <v/>
      </c>
      <c r="J74" s="28"/>
      <c r="K74" s="28"/>
      <c r="L74" s="28"/>
      <c r="M74" s="28"/>
      <c r="N74" s="230"/>
      <c r="O74" s="230"/>
      <c r="P74" s="230"/>
      <c r="Q74" s="230"/>
      <c r="R74" s="230"/>
      <c r="S74" s="230"/>
      <c r="T74" s="230"/>
      <c r="U74" s="230"/>
      <c r="V74" s="230"/>
      <c r="W74" s="228"/>
      <c r="X74" s="228"/>
    </row>
    <row r="75" spans="1:24" ht="17.45" customHeight="1">
      <c r="A75" s="71"/>
      <c r="B75" s="98"/>
      <c r="C75" s="88"/>
      <c r="D75" s="215"/>
      <c r="E75" s="217"/>
      <c r="F75" s="143"/>
      <c r="G75" s="149" t="str">
        <f>IF(F75="",IF(D75="","",ROUNDDOWN(D75*F76,0)),IF(D75="","",ROUNDDOWN(D75*F75,0)))</f>
        <v/>
      </c>
      <c r="H75" s="87"/>
      <c r="I75" s="28"/>
      <c r="J75" s="28"/>
      <c r="K75" s="28"/>
      <c r="L75" s="28"/>
      <c r="M75" s="28"/>
      <c r="N75" s="230"/>
      <c r="O75" s="230"/>
      <c r="P75" s="230"/>
      <c r="Q75" s="230"/>
      <c r="R75" s="230"/>
      <c r="S75" s="230"/>
      <c r="T75" s="230"/>
      <c r="U75" s="228"/>
      <c r="V75" s="228"/>
      <c r="W75" s="228"/>
      <c r="X75" s="228"/>
    </row>
    <row r="76" spans="1:24" ht="17.45" customHeight="1">
      <c r="A76" s="72"/>
      <c r="B76" s="212"/>
      <c r="C76" s="89"/>
      <c r="D76" s="135"/>
      <c r="E76" s="127"/>
      <c r="F76" s="144"/>
      <c r="G76" s="139" t="str">
        <f>IF(D76="","",ROUNDDOWN(D76*F76,0))</f>
        <v/>
      </c>
      <c r="H76" s="86"/>
      <c r="I76" s="226" t="str">
        <f>G76</f>
        <v/>
      </c>
      <c r="J76" s="28"/>
      <c r="K76" s="28"/>
      <c r="L76" s="28"/>
      <c r="M76" s="28"/>
      <c r="N76" s="230"/>
      <c r="O76" s="230"/>
      <c r="P76" s="230"/>
      <c r="Q76" s="230"/>
      <c r="R76" s="230"/>
      <c r="S76" s="230"/>
      <c r="T76" s="230"/>
      <c r="U76" s="230"/>
      <c r="V76" s="230"/>
      <c r="W76" s="228"/>
      <c r="X76" s="228"/>
    </row>
    <row r="77" spans="1:24" ht="17.45" customHeight="1">
      <c r="A77" s="71"/>
      <c r="B77" s="98"/>
      <c r="C77" s="88"/>
      <c r="D77" s="215"/>
      <c r="E77" s="217"/>
      <c r="F77" s="143"/>
      <c r="G77" s="149" t="str">
        <f>IF(F77="",IF(D77="","",ROUNDDOWN(D77*F78,0)),IF(D77="","",ROUNDDOWN(D77*F77,0)))</f>
        <v/>
      </c>
      <c r="H77" s="87"/>
      <c r="I77" s="28"/>
      <c r="J77" s="28"/>
      <c r="K77" s="28"/>
      <c r="L77" s="28"/>
      <c r="M77" s="28"/>
      <c r="N77" s="230"/>
      <c r="O77" s="230"/>
      <c r="P77" s="230"/>
      <c r="Q77" s="230"/>
      <c r="R77" s="230"/>
      <c r="S77" s="230"/>
      <c r="T77" s="230"/>
      <c r="U77" s="228"/>
      <c r="V77" s="228"/>
      <c r="W77" s="228"/>
      <c r="X77" s="228"/>
    </row>
    <row r="78" spans="1:24" ht="17.45" customHeight="1">
      <c r="A78" s="72"/>
      <c r="B78" s="212"/>
      <c r="C78" s="89"/>
      <c r="D78" s="135"/>
      <c r="E78" s="127"/>
      <c r="F78" s="144"/>
      <c r="G78" s="139" t="str">
        <f>IF(D78="","",ROUNDDOWN(D78*F78,0))</f>
        <v/>
      </c>
      <c r="H78" s="86"/>
      <c r="I78" s="226" t="str">
        <f>G78</f>
        <v/>
      </c>
      <c r="J78" s="28"/>
      <c r="K78" s="28"/>
      <c r="L78" s="28"/>
      <c r="M78" s="28"/>
      <c r="N78" s="230"/>
      <c r="O78" s="230"/>
      <c r="P78" s="230"/>
      <c r="Q78" s="230"/>
      <c r="R78" s="230"/>
      <c r="S78" s="230"/>
      <c r="T78" s="230"/>
      <c r="U78" s="230"/>
      <c r="V78" s="230"/>
      <c r="W78" s="228"/>
      <c r="X78" s="228"/>
    </row>
    <row r="79" spans="1:24" ht="17.45" customHeight="1">
      <c r="A79" s="71"/>
      <c r="B79" s="98"/>
      <c r="C79" s="88"/>
      <c r="D79" s="215"/>
      <c r="E79" s="217"/>
      <c r="F79" s="143"/>
      <c r="G79" s="149" t="str">
        <f>IF(F79="",IF(D79="","",ROUNDDOWN(D79*F80,0)),IF(D79="","",ROUNDDOWN(D79*F79,0)))</f>
        <v/>
      </c>
      <c r="H79" s="87"/>
      <c r="I79" s="28"/>
      <c r="J79" s="28"/>
      <c r="K79" s="28"/>
      <c r="L79" s="28"/>
      <c r="M79" s="28"/>
      <c r="N79" s="230"/>
      <c r="O79" s="230"/>
      <c r="P79" s="230"/>
      <c r="Q79" s="230"/>
      <c r="R79" s="230"/>
      <c r="S79" s="230"/>
      <c r="T79" s="230"/>
      <c r="U79" s="228"/>
      <c r="V79" s="228"/>
      <c r="W79" s="228"/>
      <c r="X79" s="228"/>
    </row>
    <row r="80" spans="1:24" ht="17.45" customHeight="1">
      <c r="A80" s="72"/>
      <c r="B80" s="212"/>
      <c r="C80" s="89"/>
      <c r="D80" s="216"/>
      <c r="E80" s="127"/>
      <c r="F80" s="144"/>
      <c r="G80" s="139" t="str">
        <f>IF(D80="","",ROUNDDOWN(D80*F80,0))</f>
        <v/>
      </c>
      <c r="H80" s="86"/>
      <c r="I80" s="226" t="str">
        <f>G80</f>
        <v/>
      </c>
      <c r="J80" s="28"/>
      <c r="K80" s="28"/>
      <c r="L80" s="28"/>
      <c r="M80" s="28"/>
      <c r="N80" s="230"/>
      <c r="O80" s="230"/>
      <c r="P80" s="230"/>
      <c r="Q80" s="230"/>
      <c r="R80" s="230"/>
      <c r="S80" s="230"/>
      <c r="T80" s="230"/>
      <c r="U80" s="230"/>
      <c r="V80" s="230"/>
      <c r="W80" s="228"/>
      <c r="X80" s="228"/>
    </row>
    <row r="81" spans="1:24" ht="17.45" customHeight="1">
      <c r="A81" s="71"/>
      <c r="B81" s="98"/>
      <c r="C81" s="88"/>
      <c r="D81" s="215"/>
      <c r="E81" s="217"/>
      <c r="F81" s="143"/>
      <c r="G81" s="149" t="str">
        <f>IF(F81="",IF(D81="","",ROUNDDOWN(D81*F82,0)),IF(D81="","",ROUNDDOWN(D81*F81,0)))</f>
        <v/>
      </c>
      <c r="H81" s="87"/>
      <c r="I81" s="28"/>
      <c r="J81" s="28"/>
      <c r="K81" s="28"/>
      <c r="L81" s="28"/>
      <c r="M81" s="28"/>
      <c r="N81" s="230"/>
      <c r="O81" s="230"/>
      <c r="P81" s="230"/>
      <c r="Q81" s="230"/>
      <c r="R81" s="230"/>
      <c r="S81" s="230"/>
      <c r="T81" s="230"/>
      <c r="U81" s="228"/>
      <c r="V81" s="228"/>
      <c r="W81" s="228"/>
      <c r="X81" s="228"/>
    </row>
    <row r="82" spans="1:24" ht="17.45" customHeight="1">
      <c r="A82" s="72"/>
      <c r="B82" s="212"/>
      <c r="C82" s="89"/>
      <c r="D82" s="135"/>
      <c r="E82" s="127"/>
      <c r="F82" s="144"/>
      <c r="G82" s="139" t="str">
        <f>IF(D82="","",ROUNDDOWN(D82*F82,0))</f>
        <v/>
      </c>
      <c r="H82" s="86"/>
      <c r="I82" s="226" t="str">
        <f>G82</f>
        <v/>
      </c>
      <c r="J82" s="28"/>
      <c r="K82" s="28"/>
      <c r="L82" s="28"/>
      <c r="M82" s="28"/>
      <c r="N82" s="230"/>
      <c r="O82" s="230"/>
      <c r="P82" s="230"/>
      <c r="Q82" s="230"/>
      <c r="R82" s="230"/>
      <c r="S82" s="230"/>
      <c r="T82" s="230"/>
      <c r="U82" s="230"/>
      <c r="V82" s="230"/>
      <c r="W82" s="228"/>
      <c r="X82" s="228"/>
    </row>
    <row r="83" spans="1:24" ht="17.45" customHeight="1">
      <c r="A83" s="71"/>
      <c r="B83" s="98"/>
      <c r="C83" s="88"/>
      <c r="D83" s="215"/>
      <c r="E83" s="217"/>
      <c r="F83" s="143"/>
      <c r="G83" s="149" t="str">
        <f>IF(F83="",IF(D83="","",ROUNDDOWN(D83*F84,0)),IF(D83="","",ROUNDDOWN(D83*F83,0)))</f>
        <v/>
      </c>
      <c r="H83" s="87"/>
      <c r="I83" s="223"/>
      <c r="J83" s="28"/>
      <c r="K83" s="28"/>
      <c r="L83" s="28"/>
      <c r="M83" s="28"/>
      <c r="N83" s="230"/>
      <c r="O83" s="230"/>
      <c r="P83" s="230"/>
      <c r="Q83" s="230"/>
      <c r="R83" s="230"/>
      <c r="S83" s="230"/>
      <c r="T83" s="230"/>
      <c r="U83" s="228"/>
      <c r="V83" s="228"/>
      <c r="W83" s="228"/>
      <c r="X83" s="228"/>
    </row>
    <row r="84" spans="1:24" ht="17.45" customHeight="1">
      <c r="A84" s="72"/>
      <c r="B84" s="212"/>
      <c r="C84" s="89"/>
      <c r="D84" s="135"/>
      <c r="E84" s="127"/>
      <c r="F84" s="144"/>
      <c r="G84" s="139" t="str">
        <f>IF(D84="","",ROUNDDOWN(D84*F84,0))</f>
        <v/>
      </c>
      <c r="H84" s="86"/>
      <c r="I84" s="226" t="str">
        <f>G84</f>
        <v/>
      </c>
      <c r="J84" s="28"/>
      <c r="K84" s="28"/>
      <c r="L84" s="28"/>
      <c r="M84" s="28"/>
      <c r="N84" s="230"/>
      <c r="O84" s="230"/>
      <c r="P84" s="230"/>
      <c r="Q84" s="230"/>
      <c r="R84" s="230"/>
      <c r="S84" s="230"/>
      <c r="T84" s="230"/>
      <c r="U84" s="230"/>
      <c r="V84" s="230"/>
      <c r="W84" s="228"/>
      <c r="X84" s="228"/>
    </row>
    <row r="85" spans="1:24" ht="17.45" customHeight="1">
      <c r="A85" s="71"/>
      <c r="B85" s="98"/>
      <c r="C85" s="88"/>
      <c r="D85" s="133"/>
      <c r="E85" s="217"/>
      <c r="F85" s="143"/>
      <c r="G85" s="149" t="str">
        <f>IF(F85="",IF(D85="","",ROUNDDOWN(D85*F86,0)),IF(D85="","",ROUNDDOWN(D85*F85,0)))</f>
        <v/>
      </c>
      <c r="H85" s="87"/>
      <c r="I85" s="223"/>
      <c r="J85" s="28"/>
      <c r="K85" s="28"/>
      <c r="L85" s="28"/>
      <c r="M85" s="28"/>
      <c r="N85" s="230"/>
      <c r="O85" s="230"/>
      <c r="P85" s="230"/>
      <c r="Q85" s="230"/>
      <c r="R85" s="230"/>
      <c r="S85" s="230"/>
      <c r="T85" s="230"/>
      <c r="U85" s="228"/>
      <c r="V85" s="228"/>
      <c r="W85" s="228"/>
      <c r="X85" s="228"/>
    </row>
    <row r="86" spans="1:24" ht="17.45" customHeight="1">
      <c r="A86" s="72"/>
      <c r="B86" s="212"/>
      <c r="C86" s="89"/>
      <c r="D86" s="135"/>
      <c r="E86" s="127"/>
      <c r="F86" s="144"/>
      <c r="G86" s="139" t="str">
        <f>IF(D86="","",ROUNDDOWN(D86*F86,0))</f>
        <v/>
      </c>
      <c r="H86" s="86"/>
      <c r="I86" s="226" t="str">
        <f>G86</f>
        <v/>
      </c>
      <c r="J86" s="28"/>
      <c r="K86" s="28"/>
      <c r="L86" s="28"/>
      <c r="M86" s="28"/>
      <c r="N86" s="230"/>
      <c r="O86" s="230"/>
      <c r="P86" s="230"/>
      <c r="Q86" s="230"/>
      <c r="R86" s="230"/>
      <c r="S86" s="230"/>
      <c r="T86" s="230"/>
      <c r="U86" s="230"/>
      <c r="V86" s="230"/>
      <c r="W86" s="228"/>
      <c r="X86" s="228"/>
    </row>
    <row r="87" spans="1:24" ht="17.45" customHeight="1">
      <c r="A87" s="71"/>
      <c r="B87" s="98"/>
      <c r="C87" s="88"/>
      <c r="D87" s="133"/>
      <c r="E87" s="217"/>
      <c r="F87" s="143"/>
      <c r="G87" s="149" t="str">
        <f>IF(F87="",IF(D87="","",ROUNDDOWN(D87*F88,0)),IF(D87="","",ROUNDDOWN(D87*F87,0)))</f>
        <v/>
      </c>
      <c r="H87" s="87"/>
      <c r="I87" s="223"/>
      <c r="J87" s="28"/>
      <c r="K87" s="28"/>
      <c r="L87" s="28"/>
      <c r="M87" s="28"/>
      <c r="N87" s="230"/>
      <c r="O87" s="230"/>
      <c r="P87" s="230"/>
      <c r="Q87" s="230"/>
      <c r="R87" s="230"/>
      <c r="S87" s="230"/>
      <c r="T87" s="230"/>
      <c r="U87" s="228"/>
      <c r="V87" s="228"/>
      <c r="W87" s="228"/>
      <c r="X87" s="228"/>
    </row>
    <row r="88" spans="1:24" ht="17.45" customHeight="1">
      <c r="A88" s="72"/>
      <c r="B88" s="212"/>
      <c r="C88" s="89"/>
      <c r="D88" s="135"/>
      <c r="E88" s="127"/>
      <c r="F88" s="144"/>
      <c r="G88" s="139" t="str">
        <f>IF(D88="","",ROUNDDOWN(D88*F88,0))</f>
        <v/>
      </c>
      <c r="H88" s="86"/>
      <c r="I88" s="226" t="str">
        <f>G88</f>
        <v/>
      </c>
      <c r="J88" s="28"/>
      <c r="K88" s="28"/>
      <c r="L88" s="28"/>
      <c r="M88" s="28"/>
      <c r="N88" s="230"/>
      <c r="O88" s="230"/>
      <c r="P88" s="230"/>
      <c r="Q88" s="230"/>
      <c r="R88" s="230"/>
      <c r="S88" s="230"/>
      <c r="T88" s="230"/>
      <c r="U88" s="230"/>
      <c r="V88" s="230"/>
      <c r="W88" s="228"/>
      <c r="X88" s="228"/>
    </row>
    <row r="89" spans="1:24" ht="17.45" customHeight="1">
      <c r="A89" s="71"/>
      <c r="B89" s="98"/>
      <c r="C89" s="88"/>
      <c r="D89" s="215"/>
      <c r="E89" s="217"/>
      <c r="F89" s="143"/>
      <c r="G89" s="149" t="str">
        <f>IF(F89="",IF(D89="","",ROUNDDOWN(D89*F90,0)),IF(D89="","",ROUNDDOWN(D89*F89,0)))</f>
        <v/>
      </c>
      <c r="H89" s="87"/>
      <c r="I89" s="223"/>
      <c r="J89" s="28"/>
      <c r="K89" s="28"/>
      <c r="L89" s="28"/>
      <c r="M89" s="28"/>
      <c r="N89" s="230"/>
      <c r="O89" s="230"/>
      <c r="P89" s="230"/>
      <c r="Q89" s="230"/>
      <c r="R89" s="230"/>
      <c r="S89" s="230"/>
      <c r="T89" s="230"/>
      <c r="U89" s="228"/>
      <c r="V89" s="228"/>
      <c r="W89" s="228"/>
      <c r="X89" s="228"/>
    </row>
    <row r="90" spans="1:24" ht="17.45" customHeight="1">
      <c r="A90" s="72"/>
      <c r="B90" s="212"/>
      <c r="C90" s="89"/>
      <c r="D90" s="216"/>
      <c r="E90" s="127"/>
      <c r="F90" s="144"/>
      <c r="G90" s="139" t="str">
        <f>IF(D90="","",ROUNDDOWN(D90*F90,0))</f>
        <v/>
      </c>
      <c r="H90" s="86"/>
      <c r="I90" s="236" t="str">
        <f>G90</f>
        <v/>
      </c>
      <c r="J90" s="28"/>
      <c r="K90" s="28"/>
      <c r="L90" s="28"/>
      <c r="M90" s="28"/>
      <c r="N90" s="230"/>
      <c r="O90" s="230"/>
      <c r="P90" s="230"/>
      <c r="Q90" s="230"/>
      <c r="R90" s="230"/>
      <c r="S90" s="230"/>
      <c r="T90" s="230"/>
      <c r="U90" s="228"/>
      <c r="V90" s="228"/>
      <c r="W90" s="228"/>
      <c r="X90" s="228"/>
    </row>
    <row r="91" spans="1:24" ht="17.45" customHeight="1">
      <c r="A91" s="71"/>
      <c r="B91" s="98"/>
      <c r="C91" s="88"/>
      <c r="D91" s="215"/>
      <c r="E91" s="217"/>
      <c r="F91" s="143"/>
      <c r="G91" s="143"/>
      <c r="H91" s="87"/>
      <c r="I91" s="223"/>
      <c r="J91" s="28"/>
      <c r="K91" s="28"/>
      <c r="L91" s="28"/>
      <c r="M91" s="28"/>
      <c r="N91" s="230"/>
      <c r="O91" s="230"/>
      <c r="P91" s="230"/>
      <c r="Q91" s="230"/>
      <c r="R91" s="230"/>
      <c r="S91" s="230"/>
      <c r="T91" s="230"/>
      <c r="U91" s="228"/>
      <c r="V91" s="228"/>
      <c r="W91" s="228"/>
      <c r="X91" s="228"/>
    </row>
    <row r="92" spans="1:24" ht="17.45" customHeight="1">
      <c r="A92" s="72"/>
      <c r="B92" s="93" t="s">
        <v>46</v>
      </c>
      <c r="C92" s="89"/>
      <c r="D92" s="216"/>
      <c r="E92" s="127"/>
      <c r="F92" s="144"/>
      <c r="G92" s="221">
        <f>I92</f>
        <v>0</v>
      </c>
      <c r="H92" s="86"/>
      <c r="I92" s="223">
        <f>SUM(I63:I90)</f>
        <v>0</v>
      </c>
      <c r="J92" s="28"/>
      <c r="K92" s="28"/>
      <c r="L92" s="28"/>
      <c r="M92" s="28"/>
      <c r="N92" s="230"/>
      <c r="O92" s="230"/>
      <c r="P92" s="230"/>
      <c r="Q92" s="230"/>
      <c r="R92" s="230"/>
      <c r="S92" s="230"/>
      <c r="T92" s="230"/>
      <c r="U92" s="230"/>
      <c r="V92" s="230"/>
      <c r="W92" s="228"/>
      <c r="X92" s="228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5" fitToWidth="1" fitToHeight="1" orientation="landscape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4"/>
  </sheetPr>
  <dimension ref="A1:X212"/>
  <sheetViews>
    <sheetView showZeros="0" view="pageBreakPreview" zoomScaleSheetLayoutView="100" workbookViewId="0">
      <selection activeCell="B62" sqref="B62"/>
    </sheetView>
  </sheetViews>
  <sheetFormatPr defaultColWidth="9" defaultRowHeight="16.5" customHeight="1"/>
  <cols>
    <col min="1" max="1" width="5.125" style="204" customWidth="1"/>
    <col min="2" max="2" width="22.5" style="205" customWidth="1"/>
    <col min="3" max="3" width="32.875" style="206" customWidth="1"/>
    <col min="4" max="4" width="11.125" style="207" customWidth="1"/>
    <col min="5" max="5" width="5.125" style="204" customWidth="1"/>
    <col min="6" max="6" width="12.75" style="208" customWidth="1"/>
    <col min="7" max="7" width="17.75" style="208" customWidth="1"/>
    <col min="8" max="8" width="27.75" style="209" customWidth="1"/>
    <col min="9" max="9" width="12.75" style="1" customWidth="1"/>
    <col min="10" max="10" width="9.625" style="1" customWidth="1"/>
    <col min="11" max="11" width="11.625" style="1" bestFit="1" customWidth="1"/>
    <col min="12" max="13" width="9.375" style="1" customWidth="1"/>
    <col min="14" max="14" width="13.875" style="63" bestFit="1" customWidth="1"/>
    <col min="15" max="15" width="3.75" style="63" customWidth="1"/>
    <col min="16" max="16" width="11.625" style="63" bestFit="1" customWidth="1"/>
    <col min="17" max="17" width="11.625" style="63" customWidth="1"/>
    <col min="18" max="18" width="11.875" style="63" customWidth="1"/>
    <col min="19" max="19" width="13.375" style="63" customWidth="1"/>
    <col min="20" max="20" width="12.375" style="63" customWidth="1"/>
    <col min="21" max="21" width="14.125" style="63" bestFit="1" customWidth="1"/>
    <col min="22" max="22" width="14.75" style="63" customWidth="1"/>
    <col min="23" max="16384" width="9" style="63"/>
  </cols>
  <sheetData>
    <row r="1" spans="1:24" ht="20.100000000000001" customHeight="1">
      <c r="A1" s="71" t="s">
        <v>33</v>
      </c>
      <c r="B1" s="210" t="s">
        <v>11</v>
      </c>
      <c r="C1" s="210" t="s">
        <v>35</v>
      </c>
      <c r="D1" s="213" t="s">
        <v>12</v>
      </c>
      <c r="E1" s="71" t="s">
        <v>16</v>
      </c>
      <c r="F1" s="218" t="s">
        <v>2</v>
      </c>
      <c r="G1" s="218" t="s">
        <v>1</v>
      </c>
      <c r="H1" s="222" t="s">
        <v>7</v>
      </c>
      <c r="I1" s="29"/>
      <c r="J1" s="29"/>
      <c r="K1" s="29"/>
      <c r="L1" s="29"/>
      <c r="M1" s="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0.100000000000001" customHeight="1">
      <c r="A2" s="72"/>
      <c r="B2" s="211"/>
      <c r="C2" s="211"/>
      <c r="D2" s="214"/>
      <c r="E2" s="72"/>
      <c r="F2" s="219"/>
      <c r="G2" s="219"/>
      <c r="H2" s="77"/>
      <c r="I2" s="29"/>
      <c r="J2" s="29"/>
      <c r="K2" s="227"/>
      <c r="L2" s="29"/>
      <c r="M2" s="29"/>
      <c r="N2" s="229"/>
      <c r="O2" s="228"/>
      <c r="P2" s="229"/>
      <c r="Q2" s="229"/>
      <c r="R2" s="229"/>
      <c r="S2" s="229"/>
      <c r="T2" s="229"/>
      <c r="U2" s="229"/>
      <c r="V2" s="228"/>
      <c r="W2" s="228"/>
      <c r="X2" s="228"/>
    </row>
    <row r="3" spans="1:24" ht="17.45" customHeight="1">
      <c r="A3" s="71"/>
      <c r="B3" s="95"/>
      <c r="C3" s="88"/>
      <c r="D3" s="239"/>
      <c r="E3" s="217"/>
      <c r="F3" s="143"/>
      <c r="G3" s="149" t="str">
        <f>IF(F3="",IF(D3="","",ROUNDDOWN(D3*F4,0)),IF(D3="","",ROUNDDOWN(D3*F3,0)))</f>
        <v/>
      </c>
      <c r="H3" s="87"/>
      <c r="I3" s="28"/>
      <c r="J3" s="28"/>
      <c r="K3" s="28"/>
      <c r="L3" s="28"/>
      <c r="M3" s="28"/>
      <c r="N3" s="230"/>
      <c r="O3" s="230"/>
      <c r="P3" s="230"/>
      <c r="Q3" s="230"/>
      <c r="R3" s="230"/>
      <c r="S3" s="230"/>
      <c r="T3" s="230"/>
      <c r="U3" s="228"/>
      <c r="V3" s="228"/>
      <c r="W3" s="228"/>
      <c r="X3" s="228"/>
    </row>
    <row r="4" spans="1:24" ht="17.45" customHeight="1">
      <c r="A4" s="72">
        <f>'建築工事（救助訓練塔）総括'!A18</f>
        <v>7</v>
      </c>
      <c r="B4" s="235" t="str">
        <f>'建築工事（救助訓練塔）総括'!B18</f>
        <v>鉄骨工事</v>
      </c>
      <c r="C4" s="89"/>
      <c r="D4" s="240"/>
      <c r="E4" s="127"/>
      <c r="F4" s="144"/>
      <c r="G4" s="139" t="str">
        <f>IF(D4="","",ROUNDDOWN(D4*F4,0))</f>
        <v/>
      </c>
      <c r="H4" s="86"/>
      <c r="I4" s="226" t="str">
        <f>G4</f>
        <v/>
      </c>
      <c r="J4" s="28"/>
      <c r="K4" s="28"/>
      <c r="L4" s="28"/>
      <c r="M4" s="28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17.45" customHeight="1">
      <c r="A5" s="71"/>
      <c r="B5" s="98"/>
      <c r="C5" s="88"/>
      <c r="D5" s="117"/>
      <c r="E5" s="217"/>
      <c r="F5" s="143"/>
      <c r="G5" s="149" t="str">
        <f>IF(F5="",IF(D5="","",ROUNDDOWN(D5*F6,0)),IF(D5="","",ROUNDDOWN(D5*F5,0)))</f>
        <v/>
      </c>
      <c r="H5" s="87"/>
      <c r="I5" s="223"/>
      <c r="J5" s="28"/>
      <c r="K5" s="28" t="s">
        <v>215</v>
      </c>
      <c r="L5" s="28"/>
      <c r="M5" s="28"/>
      <c r="N5" s="230"/>
      <c r="O5" s="230"/>
      <c r="P5" s="230"/>
      <c r="Q5" s="230"/>
      <c r="R5" s="230"/>
      <c r="S5" s="230"/>
      <c r="T5" s="230"/>
      <c r="U5" s="228"/>
      <c r="V5" s="228"/>
      <c r="W5" s="228"/>
      <c r="X5" s="228"/>
    </row>
    <row r="6" spans="1:24" ht="17.45" customHeight="1">
      <c r="A6" s="72"/>
      <c r="B6" s="212" t="s">
        <v>159</v>
      </c>
      <c r="C6" s="89"/>
      <c r="D6" s="118">
        <v>7</v>
      </c>
      <c r="E6" s="127" t="s">
        <v>31</v>
      </c>
      <c r="F6" s="144">
        <v>198000</v>
      </c>
      <c r="G6" s="139">
        <f>IF(D6="","",ROUNDDOWN(D6*F6,0))</f>
        <v>1386000</v>
      </c>
      <c r="H6" s="86"/>
      <c r="I6" s="226">
        <f>G6</f>
        <v>1386000</v>
      </c>
      <c r="J6" s="28"/>
      <c r="K6" s="28" t="s">
        <v>102</v>
      </c>
      <c r="L6" s="28" t="s">
        <v>316</v>
      </c>
      <c r="M6" s="230"/>
      <c r="N6" s="230"/>
      <c r="O6" s="230"/>
      <c r="P6" s="230"/>
      <c r="Q6" s="230"/>
      <c r="R6" s="230"/>
      <c r="S6" s="230"/>
      <c r="T6" s="230"/>
      <c r="U6" s="228"/>
      <c r="V6" s="228"/>
      <c r="W6" s="228"/>
      <c r="X6" s="228"/>
    </row>
    <row r="7" spans="1:24" ht="17.45" customHeight="1">
      <c r="A7" s="71"/>
      <c r="B7" s="98"/>
      <c r="C7" s="88"/>
      <c r="D7" s="117"/>
      <c r="E7" s="217"/>
      <c r="F7" s="143"/>
      <c r="G7" s="149" t="str">
        <f>IF(F7="",IF(D7="","",ROUNDDOWN(D7*F8,0)),IF(D7="","",ROUNDDOWN(D7*F7,0)))</f>
        <v/>
      </c>
      <c r="H7" s="87"/>
      <c r="I7" s="28"/>
      <c r="J7" s="28"/>
      <c r="K7" s="28" t="s">
        <v>101</v>
      </c>
      <c r="L7" s="28"/>
      <c r="M7" s="230"/>
      <c r="N7" s="230"/>
      <c r="O7" s="230"/>
      <c r="P7" s="230"/>
      <c r="Q7" s="230"/>
      <c r="R7" s="230"/>
      <c r="S7" s="230"/>
      <c r="T7" s="230"/>
      <c r="U7" s="228"/>
      <c r="V7" s="228"/>
      <c r="W7" s="228"/>
      <c r="X7" s="228"/>
    </row>
    <row r="8" spans="1:24" ht="17.45" customHeight="1">
      <c r="A8" s="72"/>
      <c r="B8" s="212" t="s">
        <v>160</v>
      </c>
      <c r="C8" s="89"/>
      <c r="D8" s="118">
        <v>2.6</v>
      </c>
      <c r="E8" s="127" t="s">
        <v>31</v>
      </c>
      <c r="F8" s="144">
        <v>137500</v>
      </c>
      <c r="G8" s="139">
        <f>IF(D8="","",ROUNDDOWN(D8*F8,0))</f>
        <v>357500</v>
      </c>
      <c r="H8" s="86"/>
      <c r="I8" s="226">
        <f>G8</f>
        <v>357500</v>
      </c>
      <c r="J8" s="28"/>
      <c r="K8" s="28" t="s">
        <v>102</v>
      </c>
      <c r="L8" s="28" t="s">
        <v>343</v>
      </c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28"/>
      <c r="X8" s="228"/>
    </row>
    <row r="9" spans="1:24" ht="17.45" customHeight="1">
      <c r="A9" s="71"/>
      <c r="B9" s="98"/>
      <c r="C9" s="88"/>
      <c r="D9" s="117"/>
      <c r="E9" s="217"/>
      <c r="F9" s="143"/>
      <c r="G9" s="149" t="str">
        <f>IF(F9="",IF(D9="","",ROUNDDOWN(D9*F10,0)),IF(D9="","",ROUNDDOWN(D9*F9,0)))</f>
        <v/>
      </c>
      <c r="H9" s="87"/>
      <c r="I9" s="28"/>
      <c r="J9" s="28"/>
      <c r="K9" s="28" t="s">
        <v>341</v>
      </c>
      <c r="L9" s="28"/>
      <c r="M9" s="230"/>
      <c r="N9" s="230"/>
      <c r="O9" s="230"/>
      <c r="P9" s="230"/>
      <c r="Q9" s="230"/>
      <c r="R9" s="230"/>
      <c r="S9" s="230"/>
      <c r="T9" s="230"/>
      <c r="U9" s="228"/>
      <c r="V9" s="228"/>
      <c r="W9" s="228"/>
      <c r="X9" s="228"/>
    </row>
    <row r="10" spans="1:24" ht="17.45" customHeight="1">
      <c r="A10" s="72"/>
      <c r="B10" s="212" t="s">
        <v>162</v>
      </c>
      <c r="C10" s="89"/>
      <c r="D10" s="118">
        <v>0.4</v>
      </c>
      <c r="E10" s="127" t="s">
        <v>31</v>
      </c>
      <c r="F10" s="144">
        <v>133000</v>
      </c>
      <c r="G10" s="139">
        <f>IF(D10="","",ROUNDDOWN(D10*F10,0))</f>
        <v>53200</v>
      </c>
      <c r="H10" s="86"/>
      <c r="I10" s="226">
        <f>G10</f>
        <v>53200</v>
      </c>
      <c r="J10" s="28"/>
      <c r="K10" s="28" t="s">
        <v>102</v>
      </c>
      <c r="L10" s="28" t="s">
        <v>344</v>
      </c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28"/>
      <c r="X10" s="228"/>
    </row>
    <row r="11" spans="1:24" ht="17.45" customHeight="1">
      <c r="A11" s="71"/>
      <c r="B11" s="98"/>
      <c r="C11" s="88"/>
      <c r="D11" s="117"/>
      <c r="E11" s="217"/>
      <c r="F11" s="143"/>
      <c r="G11" s="149" t="str">
        <f>IF(F11="",IF(D11="","",ROUNDDOWN(D11*F12,0)),IF(D11="","",ROUNDDOWN(D11*F11,0)))</f>
        <v/>
      </c>
      <c r="H11" s="87"/>
      <c r="I11" s="28"/>
      <c r="J11" s="28"/>
      <c r="K11" s="28" t="s">
        <v>339</v>
      </c>
      <c r="L11" s="28"/>
      <c r="M11" s="230"/>
      <c r="N11" s="230"/>
      <c r="O11" s="230"/>
      <c r="P11" s="230"/>
      <c r="Q11" s="230"/>
      <c r="R11" s="230"/>
      <c r="S11" s="230"/>
      <c r="T11" s="230"/>
      <c r="U11" s="228"/>
      <c r="V11" s="228"/>
      <c r="W11" s="228"/>
      <c r="X11" s="228"/>
    </row>
    <row r="12" spans="1:24" ht="17.45" customHeight="1">
      <c r="A12" s="72"/>
      <c r="B12" s="212" t="s">
        <v>164</v>
      </c>
      <c r="C12" s="89"/>
      <c r="D12" s="118">
        <v>2.2000000000000002</v>
      </c>
      <c r="E12" s="127" t="s">
        <v>31</v>
      </c>
      <c r="F12" s="144">
        <v>188000</v>
      </c>
      <c r="G12" s="139">
        <f>IF(D12="","",ROUNDDOWN(D12*F12,0))</f>
        <v>413600</v>
      </c>
      <c r="H12" s="86"/>
      <c r="I12" s="226">
        <f>G12</f>
        <v>413600</v>
      </c>
      <c r="J12" s="28"/>
      <c r="K12" s="28" t="s">
        <v>102</v>
      </c>
      <c r="L12" s="28" t="s">
        <v>355</v>
      </c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28"/>
      <c r="X12" s="228"/>
    </row>
    <row r="13" spans="1:24" ht="17.45" customHeight="1">
      <c r="A13" s="71"/>
      <c r="B13" s="98"/>
      <c r="C13" s="88"/>
      <c r="D13" s="117"/>
      <c r="E13" s="217"/>
      <c r="F13" s="143"/>
      <c r="G13" s="149" t="str">
        <f>IF(F13="",IF(D13="","",ROUNDDOWN(D13*F14,0)),IF(D13="","",ROUNDDOWN(D13*F13,0)))</f>
        <v/>
      </c>
      <c r="H13" s="87"/>
      <c r="I13" s="28"/>
      <c r="J13" s="28"/>
      <c r="K13" s="28" t="s">
        <v>342</v>
      </c>
      <c r="L13" s="28"/>
      <c r="M13" s="230"/>
      <c r="N13" s="230"/>
      <c r="O13" s="230"/>
      <c r="P13" s="230"/>
      <c r="Q13" s="230"/>
      <c r="R13" s="230"/>
      <c r="S13" s="230"/>
      <c r="T13" s="230"/>
      <c r="U13" s="228"/>
      <c r="V13" s="228"/>
      <c r="W13" s="228"/>
      <c r="X13" s="228"/>
    </row>
    <row r="14" spans="1:24" ht="17.45" customHeight="1">
      <c r="A14" s="72"/>
      <c r="B14" s="212" t="s">
        <v>104</v>
      </c>
      <c r="C14" s="89"/>
      <c r="D14" s="118">
        <v>135</v>
      </c>
      <c r="E14" s="127" t="s">
        <v>105</v>
      </c>
      <c r="F14" s="144">
        <v>4500</v>
      </c>
      <c r="G14" s="139">
        <f>IF(D14="","",ROUNDDOWN(D14*F14,0))</f>
        <v>607500</v>
      </c>
      <c r="H14" s="86"/>
      <c r="I14" s="226">
        <f>G14</f>
        <v>607500</v>
      </c>
      <c r="J14" s="28"/>
      <c r="K14" s="28"/>
      <c r="L14" s="28" t="s">
        <v>345</v>
      </c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28"/>
      <c r="X14" s="228"/>
    </row>
    <row r="15" spans="1:24" ht="17.45" customHeight="1">
      <c r="A15" s="71"/>
      <c r="B15" s="98"/>
      <c r="C15" s="88"/>
      <c r="D15" s="117"/>
      <c r="E15" s="217"/>
      <c r="F15" s="143"/>
      <c r="G15" s="149" t="str">
        <f>IF(F15="",IF(D15="","",ROUNDDOWN(D15*F16,0)),IF(D15="","",ROUNDDOWN(D15*F15,0)))</f>
        <v/>
      </c>
      <c r="H15" s="87"/>
      <c r="I15" s="28"/>
      <c r="J15" s="28"/>
      <c r="K15" s="28"/>
      <c r="L15" s="28"/>
      <c r="M15" s="230"/>
      <c r="N15" s="230"/>
      <c r="O15" s="230"/>
      <c r="P15" s="230"/>
      <c r="Q15" s="230"/>
      <c r="R15" s="230"/>
      <c r="S15" s="230"/>
      <c r="T15" s="230"/>
      <c r="U15" s="228"/>
      <c r="V15" s="228"/>
      <c r="W15" s="228"/>
      <c r="X15" s="228"/>
    </row>
    <row r="16" spans="1:24" ht="17.45" customHeight="1">
      <c r="A16" s="72"/>
      <c r="B16" s="212" t="s">
        <v>144</v>
      </c>
      <c r="C16" s="89" t="s">
        <v>350</v>
      </c>
      <c r="D16" s="118">
        <v>10</v>
      </c>
      <c r="E16" s="127" t="s">
        <v>31</v>
      </c>
      <c r="F16" s="144">
        <v>86000</v>
      </c>
      <c r="G16" s="139">
        <f>IF(D16="","",ROUNDDOWN(D16*F16,0))</f>
        <v>860000</v>
      </c>
      <c r="H16" s="86"/>
      <c r="I16" s="226">
        <f>G16</f>
        <v>860000</v>
      </c>
      <c r="J16" s="28"/>
      <c r="K16" s="28"/>
      <c r="L16" s="28" t="s">
        <v>346</v>
      </c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28"/>
      <c r="X16" s="228"/>
    </row>
    <row r="17" spans="1:24" ht="17.45" customHeight="1">
      <c r="A17" s="71"/>
      <c r="B17" s="98"/>
      <c r="C17" s="88"/>
      <c r="D17" s="117"/>
      <c r="E17" s="217"/>
      <c r="F17" s="143"/>
      <c r="G17" s="149" t="str">
        <f>IF(F17="",IF(D17="","",ROUNDDOWN(D17*F18,0)),IF(D17="","",ROUNDDOWN(D17*F17,0)))</f>
        <v/>
      </c>
      <c r="H17" s="87"/>
      <c r="I17" s="28"/>
      <c r="J17" s="28"/>
      <c r="K17" s="28"/>
      <c r="L17" s="28"/>
      <c r="M17" s="230"/>
      <c r="N17" s="230"/>
      <c r="O17" s="230"/>
      <c r="P17" s="230"/>
      <c r="Q17" s="230"/>
      <c r="R17" s="230"/>
      <c r="S17" s="230"/>
      <c r="T17" s="230"/>
      <c r="U17" s="228"/>
      <c r="V17" s="228"/>
      <c r="W17" s="228"/>
      <c r="X17" s="228"/>
    </row>
    <row r="18" spans="1:24" ht="17.45" customHeight="1">
      <c r="A18" s="72"/>
      <c r="B18" s="212" t="s">
        <v>171</v>
      </c>
      <c r="C18" s="89"/>
      <c r="D18" s="118">
        <v>2.2000000000000002</v>
      </c>
      <c r="E18" s="127" t="s">
        <v>31</v>
      </c>
      <c r="F18" s="144">
        <v>102000</v>
      </c>
      <c r="G18" s="139">
        <f>IF(D18="","",ROUNDDOWN(D18*F18,0))</f>
        <v>224400</v>
      </c>
      <c r="H18" s="86"/>
      <c r="I18" s="226">
        <f>G18</f>
        <v>224400</v>
      </c>
      <c r="J18" s="28"/>
      <c r="K18" s="28"/>
      <c r="L18" s="28" t="s">
        <v>288</v>
      </c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28"/>
      <c r="X18" s="228"/>
    </row>
    <row r="19" spans="1:24" ht="17.45" customHeight="1">
      <c r="A19" s="71"/>
      <c r="B19" s="98"/>
      <c r="C19" s="88"/>
      <c r="D19" s="117"/>
      <c r="E19" s="217"/>
      <c r="F19" s="143"/>
      <c r="G19" s="149" t="str">
        <f>IF(F19="",IF(D19="","",ROUNDDOWN(D19*F20,0)),IF(D19="","",ROUNDDOWN(D19*F19,0)))</f>
        <v/>
      </c>
      <c r="H19" s="87"/>
      <c r="I19" s="28"/>
      <c r="J19" s="28"/>
      <c r="K19" s="28"/>
      <c r="L19" s="28"/>
      <c r="M19" s="230"/>
      <c r="N19" s="230"/>
      <c r="O19" s="230"/>
      <c r="P19" s="230"/>
      <c r="Q19" s="230"/>
      <c r="R19" s="230"/>
      <c r="S19" s="230"/>
      <c r="T19" s="230"/>
      <c r="U19" s="228"/>
      <c r="V19" s="228"/>
      <c r="W19" s="228"/>
      <c r="X19" s="228"/>
    </row>
    <row r="20" spans="1:24" ht="17.45" customHeight="1">
      <c r="A20" s="72"/>
      <c r="B20" s="212" t="s">
        <v>166</v>
      </c>
      <c r="C20" s="89"/>
      <c r="D20" s="118">
        <v>12.2</v>
      </c>
      <c r="E20" s="127" t="s">
        <v>31</v>
      </c>
      <c r="F20" s="144">
        <v>32500</v>
      </c>
      <c r="G20" s="139">
        <f>IF(D20="","",ROUNDDOWN(D20*F20,0))</f>
        <v>396500</v>
      </c>
      <c r="H20" s="86"/>
      <c r="I20" s="226">
        <f>G20</f>
        <v>396500</v>
      </c>
      <c r="J20" s="28"/>
      <c r="K20" s="28"/>
      <c r="L20" s="28" t="s">
        <v>347</v>
      </c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28"/>
      <c r="X20" s="228"/>
    </row>
    <row r="21" spans="1:24" ht="17.45" customHeight="1">
      <c r="A21" s="71"/>
      <c r="B21" s="98"/>
      <c r="C21" s="88"/>
      <c r="D21" s="117"/>
      <c r="E21" s="217"/>
      <c r="F21" s="143"/>
      <c r="G21" s="149" t="str">
        <f>IF(F21="",IF(D21="","",ROUNDDOWN(D21*F22,0)),IF(D21="","",ROUNDDOWN(D21*F21,0)))</f>
        <v/>
      </c>
      <c r="H21" s="87"/>
      <c r="I21" s="28"/>
      <c r="J21" s="28"/>
      <c r="K21" s="28"/>
      <c r="L21" s="28"/>
      <c r="M21" s="230"/>
      <c r="N21" s="230"/>
      <c r="O21" s="230"/>
      <c r="P21" s="230"/>
      <c r="Q21" s="230"/>
      <c r="R21" s="230"/>
      <c r="S21" s="230"/>
      <c r="T21" s="230"/>
      <c r="U21" s="228"/>
      <c r="V21" s="228"/>
      <c r="W21" s="228"/>
      <c r="X21" s="228"/>
    </row>
    <row r="22" spans="1:24" ht="17.45" customHeight="1">
      <c r="A22" s="72"/>
      <c r="B22" s="212" t="s">
        <v>167</v>
      </c>
      <c r="C22" s="89"/>
      <c r="D22" s="118">
        <v>12.2</v>
      </c>
      <c r="E22" s="127" t="s">
        <v>31</v>
      </c>
      <c r="F22" s="144">
        <v>5580</v>
      </c>
      <c r="G22" s="139">
        <f>IF(D22="","",ROUNDDOWN(D22*F22,0))</f>
        <v>68076</v>
      </c>
      <c r="H22" s="86"/>
      <c r="I22" s="226">
        <f>G22</f>
        <v>68076</v>
      </c>
      <c r="J22" s="28"/>
      <c r="K22" s="28"/>
      <c r="L22" s="28" t="s">
        <v>271</v>
      </c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28"/>
      <c r="X22" s="228"/>
    </row>
    <row r="23" spans="1:24" ht="17.45" customHeight="1">
      <c r="A23" s="71"/>
      <c r="B23" s="98"/>
      <c r="C23" s="88"/>
      <c r="D23" s="117"/>
      <c r="E23" s="217"/>
      <c r="F23" s="143"/>
      <c r="G23" s="149" t="str">
        <f>IF(F23="",IF(D23="","",ROUNDDOWN(D23*F24,0)),IF(D23="","",ROUNDDOWN(D23*F23,0)))</f>
        <v/>
      </c>
      <c r="H23" s="87"/>
      <c r="I23" s="223"/>
      <c r="J23" s="28"/>
      <c r="K23" s="28"/>
      <c r="L23" s="28"/>
      <c r="M23" s="230"/>
      <c r="N23" s="230"/>
      <c r="O23" s="230"/>
      <c r="P23" s="230"/>
      <c r="Q23" s="230"/>
      <c r="R23" s="230"/>
      <c r="S23" s="230"/>
      <c r="T23" s="230"/>
      <c r="U23" s="228"/>
      <c r="V23" s="228"/>
      <c r="W23" s="228"/>
      <c r="X23" s="228"/>
    </row>
    <row r="24" spans="1:24" ht="17.45" customHeight="1">
      <c r="A24" s="72"/>
      <c r="B24" s="212" t="s">
        <v>168</v>
      </c>
      <c r="C24" s="89"/>
      <c r="D24" s="118">
        <v>10</v>
      </c>
      <c r="E24" s="127" t="s">
        <v>31</v>
      </c>
      <c r="F24" s="144">
        <v>10400</v>
      </c>
      <c r="G24" s="139">
        <f>IF(D24="","",ROUNDDOWN(D24*F24,0))</f>
        <v>104000</v>
      </c>
      <c r="H24" s="86"/>
      <c r="I24" s="226">
        <f>G24</f>
        <v>104000</v>
      </c>
      <c r="J24" s="28"/>
      <c r="K24" s="28"/>
      <c r="L24" s="28" t="s">
        <v>348</v>
      </c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28"/>
      <c r="X24" s="228"/>
    </row>
    <row r="25" spans="1:24" ht="17.45" customHeight="1">
      <c r="A25" s="71"/>
      <c r="B25" s="98"/>
      <c r="C25" s="88"/>
      <c r="D25" s="117"/>
      <c r="E25" s="217"/>
      <c r="F25" s="143"/>
      <c r="G25" s="149" t="str">
        <f>IF(F25="",IF(D25="","",ROUNDDOWN(D25*F26,0)),IF(D25="","",ROUNDDOWN(D25*F25,0)))</f>
        <v/>
      </c>
      <c r="H25" s="87"/>
      <c r="I25" s="223"/>
      <c r="J25" s="28"/>
      <c r="K25" s="28"/>
      <c r="L25" s="28"/>
      <c r="M25" s="230"/>
      <c r="N25" s="230"/>
      <c r="O25" s="230"/>
      <c r="P25" s="230"/>
      <c r="Q25" s="230"/>
      <c r="R25" s="230"/>
      <c r="S25" s="230"/>
      <c r="T25" s="230"/>
      <c r="U25" s="228"/>
      <c r="V25" s="228"/>
      <c r="W25" s="228"/>
      <c r="X25" s="228"/>
    </row>
    <row r="26" spans="1:24" ht="17.45" customHeight="1">
      <c r="A26" s="72"/>
      <c r="B26" s="212" t="s">
        <v>170</v>
      </c>
      <c r="C26" s="89"/>
      <c r="D26" s="118">
        <v>12.2</v>
      </c>
      <c r="E26" s="127" t="s">
        <v>31</v>
      </c>
      <c r="F26" s="144">
        <v>14500</v>
      </c>
      <c r="G26" s="139">
        <f>IF(D26="","",ROUNDDOWN(D26*F26,0))</f>
        <v>176900</v>
      </c>
      <c r="H26" s="86"/>
      <c r="I26" s="226">
        <f>G26</f>
        <v>176900</v>
      </c>
      <c r="J26" s="28"/>
      <c r="K26" s="28"/>
      <c r="L26" s="28" t="s">
        <v>349</v>
      </c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28"/>
      <c r="X26" s="228"/>
    </row>
    <row r="27" spans="1:24" ht="17.45" customHeight="1">
      <c r="A27" s="71"/>
      <c r="B27" s="98"/>
      <c r="C27" s="88"/>
      <c r="D27" s="117"/>
      <c r="E27" s="217"/>
      <c r="F27" s="143"/>
      <c r="G27" s="149" t="str">
        <f>IF(F27="",IF(D27="","",ROUNDDOWN(D27*F28,0)),IF(D27="","",ROUNDDOWN(D27*F27,0)))</f>
        <v/>
      </c>
      <c r="H27" s="87"/>
      <c r="I27" s="223"/>
      <c r="J27" s="28"/>
      <c r="K27" s="28"/>
      <c r="L27" s="28"/>
      <c r="M27" s="230"/>
      <c r="N27" s="230"/>
      <c r="O27" s="230"/>
      <c r="P27" s="230"/>
      <c r="Q27" s="230"/>
      <c r="R27" s="230"/>
      <c r="S27" s="230"/>
      <c r="T27" s="230"/>
      <c r="U27" s="228"/>
      <c r="V27" s="228"/>
      <c r="W27" s="228"/>
      <c r="X27" s="228"/>
    </row>
    <row r="28" spans="1:24" ht="17.45" customHeight="1">
      <c r="A28" s="72"/>
      <c r="B28" s="212" t="s">
        <v>106</v>
      </c>
      <c r="C28" s="89" t="s">
        <v>110</v>
      </c>
      <c r="D28" s="118">
        <v>2.2000000000000002</v>
      </c>
      <c r="E28" s="127" t="s">
        <v>31</v>
      </c>
      <c r="F28" s="144">
        <v>161000</v>
      </c>
      <c r="G28" s="139">
        <f>IF(D28="","",ROUNDDOWN(D28*F28,0))</f>
        <v>354200</v>
      </c>
      <c r="H28" s="86"/>
      <c r="I28" s="226">
        <f>G28</f>
        <v>354200</v>
      </c>
      <c r="J28" s="28"/>
      <c r="K28" s="28"/>
      <c r="L28" s="28" t="s">
        <v>292</v>
      </c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28"/>
      <c r="X28" s="228"/>
    </row>
    <row r="29" spans="1:24" ht="17.45" customHeight="1">
      <c r="A29" s="71"/>
      <c r="B29" s="98"/>
      <c r="C29" s="88"/>
      <c r="D29" s="117"/>
      <c r="E29" s="217"/>
      <c r="F29" s="143"/>
      <c r="G29" s="149" t="str">
        <f>IF(F29="",IF(D29="","",ROUNDDOWN(D29*F30,0)),IF(D29="","",ROUNDDOWN(D29*F29,0)))</f>
        <v/>
      </c>
      <c r="H29" s="87"/>
      <c r="I29" s="223"/>
      <c r="J29" s="28"/>
      <c r="K29" s="28"/>
      <c r="L29" s="28"/>
      <c r="M29" s="243"/>
      <c r="N29" s="243"/>
      <c r="O29" s="230"/>
      <c r="P29" s="230"/>
      <c r="Q29" s="230"/>
      <c r="R29" s="230"/>
      <c r="S29" s="230"/>
      <c r="T29" s="230"/>
      <c r="U29" s="228"/>
      <c r="V29" s="228"/>
      <c r="W29" s="228"/>
      <c r="X29" s="228"/>
    </row>
    <row r="30" spans="1:24" ht="17.45" customHeight="1">
      <c r="A30" s="72"/>
      <c r="B30" s="212" t="s">
        <v>351</v>
      </c>
      <c r="C30" s="89"/>
      <c r="D30" s="118">
        <v>1</v>
      </c>
      <c r="E30" s="127" t="s">
        <v>41</v>
      </c>
      <c r="F30" s="144">
        <v>1350000</v>
      </c>
      <c r="G30" s="139">
        <f>IF(D30="","",ROUNDDOWN(D30*F30,0))</f>
        <v>1350000</v>
      </c>
      <c r="H30" s="86"/>
      <c r="I30" s="236">
        <f>G30</f>
        <v>1350000</v>
      </c>
      <c r="J30" s="28"/>
      <c r="K30" s="28"/>
      <c r="L30" s="28" t="s">
        <v>204</v>
      </c>
      <c r="M30" s="243"/>
      <c r="N30" s="243"/>
      <c r="O30" s="230"/>
      <c r="P30" s="230"/>
      <c r="Q30" s="230"/>
      <c r="R30" s="230"/>
      <c r="S30" s="230"/>
      <c r="T30" s="230"/>
      <c r="U30" s="228"/>
      <c r="V30" s="228"/>
      <c r="W30" s="228"/>
      <c r="X30" s="228"/>
    </row>
    <row r="31" spans="1:24" ht="17.45" customHeight="1">
      <c r="A31" s="71"/>
      <c r="B31" s="98"/>
      <c r="C31" s="88"/>
      <c r="D31" s="117"/>
      <c r="E31" s="217"/>
      <c r="F31" s="143"/>
      <c r="G31" s="149" t="str">
        <f>IF(F31="",IF(D31="","",ROUNDDOWN(D31*F32,0)),IF(D31="","",ROUNDDOWN(D31*F31,0)))</f>
        <v/>
      </c>
      <c r="H31" s="87"/>
      <c r="I31" s="223"/>
      <c r="J31" s="28"/>
      <c r="K31" s="28"/>
      <c r="L31" s="28"/>
      <c r="M31" s="28"/>
      <c r="N31" s="230"/>
      <c r="O31" s="230"/>
      <c r="P31" s="230"/>
      <c r="Q31" s="230"/>
      <c r="R31" s="230"/>
      <c r="S31" s="230"/>
      <c r="T31" s="230"/>
      <c r="U31" s="228"/>
      <c r="V31" s="228"/>
      <c r="W31" s="228"/>
      <c r="X31" s="228"/>
    </row>
    <row r="32" spans="1:24" ht="17.45" customHeight="1">
      <c r="A32" s="72"/>
      <c r="B32" s="212" t="s">
        <v>173</v>
      </c>
      <c r="C32" s="89" t="s">
        <v>108</v>
      </c>
      <c r="D32" s="118">
        <v>10</v>
      </c>
      <c r="E32" s="127" t="s">
        <v>107</v>
      </c>
      <c r="F32" s="144">
        <v>58300</v>
      </c>
      <c r="G32" s="139">
        <f>IF(D32="","",ROUNDDOWN(D32*F32,0))</f>
        <v>583000</v>
      </c>
      <c r="H32" s="86"/>
      <c r="I32" s="236">
        <f>G32</f>
        <v>583000</v>
      </c>
      <c r="J32" s="28"/>
      <c r="K32" s="28"/>
      <c r="L32" s="28" t="s">
        <v>32</v>
      </c>
      <c r="M32" s="28"/>
      <c r="N32" s="230"/>
      <c r="O32" s="230"/>
      <c r="P32" s="230"/>
      <c r="Q32" s="230"/>
      <c r="R32" s="230"/>
      <c r="S32" s="230"/>
      <c r="T32" s="230"/>
      <c r="U32" s="230"/>
      <c r="V32" s="230"/>
      <c r="W32" s="228"/>
      <c r="X32" s="228"/>
    </row>
    <row r="33" spans="1:24" ht="17.45" customHeight="1">
      <c r="A33" s="71"/>
      <c r="B33" s="98"/>
      <c r="C33" s="88"/>
      <c r="D33" s="117"/>
      <c r="E33" s="217"/>
      <c r="F33" s="143"/>
      <c r="G33" s="149" t="str">
        <f>IF(F33="",IF(D33="","",ROUNDDOWN(D33*F34,0)),IF(D33="","",ROUNDDOWN(D33*F33,0)))</f>
        <v/>
      </c>
      <c r="H33" s="87"/>
      <c r="I33" s="28"/>
      <c r="J33" s="28"/>
      <c r="K33" s="28"/>
      <c r="L33" s="28"/>
      <c r="M33" s="28"/>
      <c r="N33" s="230"/>
      <c r="O33" s="230"/>
      <c r="P33" s="230"/>
      <c r="Q33" s="230"/>
      <c r="R33" s="230"/>
      <c r="S33" s="230"/>
      <c r="T33" s="230"/>
      <c r="U33" s="228"/>
      <c r="V33" s="228"/>
      <c r="W33" s="228"/>
      <c r="X33" s="228"/>
    </row>
    <row r="34" spans="1:24" ht="17.45" customHeight="1">
      <c r="A34" s="72"/>
      <c r="B34" s="212"/>
      <c r="C34" s="89"/>
      <c r="D34" s="118"/>
      <c r="E34" s="127"/>
      <c r="F34" s="144"/>
      <c r="G34" s="139" t="str">
        <f>IF(D34="","",ROUNDDOWN(D34*F34,0))</f>
        <v/>
      </c>
      <c r="H34" s="86"/>
      <c r="I34" s="28" t="str">
        <f>G34</f>
        <v/>
      </c>
      <c r="J34" s="28"/>
      <c r="K34" s="28"/>
      <c r="L34" s="28"/>
      <c r="M34" s="28"/>
      <c r="N34" s="230"/>
      <c r="O34" s="230"/>
      <c r="P34" s="230"/>
      <c r="Q34" s="230"/>
      <c r="R34" s="230"/>
      <c r="S34" s="230"/>
      <c r="T34" s="230"/>
      <c r="U34" s="228"/>
      <c r="V34" s="228"/>
      <c r="W34" s="228"/>
      <c r="X34" s="228"/>
    </row>
    <row r="35" spans="1:24" ht="17.45" customHeight="1">
      <c r="A35" s="71"/>
      <c r="B35" s="98"/>
      <c r="C35" s="88"/>
      <c r="D35" s="117"/>
      <c r="E35" s="217"/>
      <c r="F35" s="143"/>
      <c r="G35" s="149" t="str">
        <f>IF(F35="",IF(D35="","",ROUNDDOWN(D35*F36,0)),IF(D35="","",ROUNDDOWN(D35*F35,0)))</f>
        <v/>
      </c>
      <c r="H35" s="87"/>
      <c r="I35" s="223"/>
      <c r="J35" s="28"/>
      <c r="K35" s="28"/>
      <c r="L35" s="28"/>
      <c r="M35" s="28"/>
      <c r="N35" s="230"/>
      <c r="O35" s="230"/>
      <c r="P35" s="230"/>
      <c r="Q35" s="230"/>
      <c r="R35" s="230"/>
      <c r="S35" s="230"/>
      <c r="T35" s="230"/>
      <c r="U35" s="228"/>
      <c r="V35" s="228"/>
      <c r="W35" s="228"/>
      <c r="X35" s="228"/>
    </row>
    <row r="36" spans="1:24" ht="17.45" customHeight="1">
      <c r="A36" s="72"/>
      <c r="B36" s="212"/>
      <c r="C36" s="89"/>
      <c r="D36" s="118"/>
      <c r="E36" s="127"/>
      <c r="F36" s="144"/>
      <c r="G36" s="139" t="str">
        <f>IF(D36="","",ROUNDDOWN(D36*F36,0))</f>
        <v/>
      </c>
      <c r="H36" s="86"/>
      <c r="I36" s="226" t="str">
        <f>G36</f>
        <v/>
      </c>
      <c r="J36" s="28"/>
      <c r="K36" s="28"/>
      <c r="L36" s="28"/>
      <c r="M36" s="28"/>
      <c r="N36" s="230"/>
      <c r="O36" s="230"/>
      <c r="P36" s="230"/>
      <c r="Q36" s="230"/>
      <c r="R36" s="230"/>
      <c r="S36" s="230"/>
      <c r="T36" s="230"/>
      <c r="U36" s="228"/>
      <c r="V36" s="228"/>
      <c r="W36" s="228"/>
      <c r="X36" s="228"/>
    </row>
    <row r="37" spans="1:24" ht="17.45" customHeight="1">
      <c r="A37" s="71"/>
      <c r="B37" s="98"/>
      <c r="C37" s="88"/>
      <c r="D37" s="117"/>
      <c r="E37" s="217"/>
      <c r="F37" s="143"/>
      <c r="G37" s="149" t="str">
        <f>IF(F37="",IF(D37="","",ROUNDDOWN(D37*F38,0)),IF(D37="","",ROUNDDOWN(D37*F37,0)))</f>
        <v/>
      </c>
      <c r="H37" s="87"/>
      <c r="I37" s="28"/>
      <c r="J37" s="28"/>
      <c r="K37" s="28"/>
      <c r="L37" s="28"/>
      <c r="M37" s="28"/>
      <c r="N37" s="230"/>
      <c r="O37" s="230"/>
      <c r="P37" s="230"/>
      <c r="Q37" s="230"/>
      <c r="R37" s="230"/>
      <c r="S37" s="230"/>
      <c r="T37" s="230"/>
      <c r="U37" s="228"/>
      <c r="V37" s="228"/>
      <c r="W37" s="228"/>
      <c r="X37" s="228"/>
    </row>
    <row r="38" spans="1:24" ht="17.45" customHeight="1">
      <c r="A38" s="72"/>
      <c r="B38" s="212"/>
      <c r="C38" s="89"/>
      <c r="D38" s="118"/>
      <c r="E38" s="127"/>
      <c r="F38" s="144"/>
      <c r="G38" s="139" t="str">
        <f>IF(D38="","",ROUNDDOWN(D38*F38,0))</f>
        <v/>
      </c>
      <c r="H38" s="86"/>
      <c r="I38" s="226" t="str">
        <f>G38</f>
        <v/>
      </c>
      <c r="J38" s="28"/>
      <c r="K38" s="28"/>
      <c r="L38" s="28"/>
      <c r="M38" s="28"/>
      <c r="N38" s="230"/>
      <c r="O38" s="230"/>
      <c r="P38" s="230"/>
      <c r="Q38" s="230"/>
      <c r="R38" s="230"/>
      <c r="S38" s="230"/>
      <c r="T38" s="230"/>
      <c r="U38" s="230"/>
      <c r="V38" s="230"/>
      <c r="W38" s="228"/>
      <c r="X38" s="228"/>
    </row>
    <row r="39" spans="1:24" ht="17.45" customHeight="1">
      <c r="A39" s="71"/>
      <c r="B39" s="98"/>
      <c r="C39" s="88"/>
      <c r="D39" s="239"/>
      <c r="E39" s="217"/>
      <c r="F39" s="143"/>
      <c r="G39" s="149" t="str">
        <f>IF(F39="",IF(D39="","",ROUNDDOWN(D39*F40,0)),IF(D39="","",ROUNDDOWN(D39*F39,0)))</f>
        <v/>
      </c>
      <c r="H39" s="87"/>
      <c r="I39" s="28"/>
      <c r="J39" s="28"/>
      <c r="K39" s="28"/>
      <c r="L39" s="28"/>
      <c r="M39" s="28"/>
      <c r="N39" s="230"/>
      <c r="O39" s="230"/>
      <c r="P39" s="230"/>
      <c r="Q39" s="230"/>
      <c r="R39" s="230"/>
      <c r="S39" s="230"/>
      <c r="T39" s="230"/>
      <c r="U39" s="228"/>
      <c r="V39" s="228"/>
      <c r="W39" s="228"/>
      <c r="X39" s="228"/>
    </row>
    <row r="40" spans="1:24" ht="17.45" customHeight="1">
      <c r="A40" s="72"/>
      <c r="B40" s="212"/>
      <c r="C40" s="89"/>
      <c r="D40" s="240"/>
      <c r="E40" s="127"/>
      <c r="F40" s="144"/>
      <c r="G40" s="139" t="str">
        <f>IF(D40="","",ROUNDDOWN(D40*F40,0))</f>
        <v/>
      </c>
      <c r="H40" s="86"/>
      <c r="I40" s="226" t="str">
        <f>G40</f>
        <v/>
      </c>
      <c r="J40" s="28"/>
      <c r="K40" s="28"/>
      <c r="L40" s="28"/>
      <c r="M40" s="28"/>
      <c r="N40" s="230"/>
      <c r="O40" s="230"/>
      <c r="P40" s="230"/>
      <c r="Q40" s="230"/>
      <c r="R40" s="230"/>
      <c r="S40" s="230"/>
      <c r="T40" s="230"/>
      <c r="U40" s="230"/>
      <c r="V40" s="230"/>
      <c r="W40" s="228"/>
      <c r="X40" s="228"/>
    </row>
    <row r="41" spans="1:24" ht="17.45" customHeight="1">
      <c r="A41" s="71"/>
      <c r="B41" s="98"/>
      <c r="C41" s="88"/>
      <c r="D41" s="239"/>
      <c r="E41" s="217"/>
      <c r="F41" s="143"/>
      <c r="G41" s="149" t="str">
        <f>IF(F41="",IF(D41="","",ROUNDDOWN(D41*F42,0)),IF(D41="","",ROUNDDOWN(D41*F41,0)))</f>
        <v/>
      </c>
      <c r="H41" s="87"/>
      <c r="I41" s="28"/>
      <c r="J41" s="28"/>
      <c r="K41" s="28"/>
      <c r="L41" s="28"/>
      <c r="M41" s="28"/>
      <c r="N41" s="230"/>
      <c r="O41" s="230"/>
      <c r="P41" s="230"/>
      <c r="Q41" s="230"/>
      <c r="R41" s="230"/>
      <c r="S41" s="230"/>
      <c r="T41" s="230"/>
      <c r="U41" s="228"/>
      <c r="V41" s="228"/>
      <c r="W41" s="228"/>
      <c r="X41" s="228"/>
    </row>
    <row r="42" spans="1:24" ht="17.45" customHeight="1">
      <c r="A42" s="72"/>
      <c r="B42" s="212"/>
      <c r="C42" s="89"/>
      <c r="D42" s="240"/>
      <c r="E42" s="127"/>
      <c r="F42" s="144"/>
      <c r="G42" s="139" t="str">
        <f>IF(D42="","",ROUNDDOWN(D42*F42,0))</f>
        <v/>
      </c>
      <c r="H42" s="86"/>
      <c r="I42" s="226" t="str">
        <f>G42</f>
        <v/>
      </c>
      <c r="J42" s="28"/>
      <c r="K42" s="28"/>
      <c r="L42" s="28"/>
      <c r="M42" s="28"/>
      <c r="N42" s="230"/>
      <c r="O42" s="230"/>
      <c r="P42" s="230"/>
      <c r="Q42" s="230"/>
      <c r="R42" s="230"/>
      <c r="S42" s="230"/>
      <c r="T42" s="230"/>
      <c r="U42" s="230"/>
      <c r="V42" s="230"/>
      <c r="W42" s="228"/>
      <c r="X42" s="228"/>
    </row>
    <row r="43" spans="1:24" ht="17.45" customHeight="1">
      <c r="A43" s="71"/>
      <c r="B43" s="98"/>
      <c r="C43" s="88"/>
      <c r="D43" s="239"/>
      <c r="E43" s="217"/>
      <c r="F43" s="143"/>
      <c r="G43" s="149" t="str">
        <f>IF(F43="",IF(D43="","",ROUNDDOWN(D43*F44,0)),IF(D43="","",ROUNDDOWN(D43*F43,0)))</f>
        <v/>
      </c>
      <c r="H43" s="87"/>
      <c r="I43" s="28"/>
      <c r="J43" s="28"/>
      <c r="K43" s="28"/>
      <c r="L43" s="28"/>
      <c r="M43" s="28"/>
      <c r="N43" s="230"/>
      <c r="O43" s="230"/>
      <c r="P43" s="230"/>
      <c r="Q43" s="230"/>
      <c r="R43" s="230"/>
      <c r="S43" s="230"/>
      <c r="T43" s="230"/>
      <c r="U43" s="228"/>
      <c r="V43" s="228"/>
      <c r="W43" s="228"/>
      <c r="X43" s="228"/>
    </row>
    <row r="44" spans="1:24" ht="17.45" customHeight="1">
      <c r="A44" s="72"/>
      <c r="B44" s="212"/>
      <c r="C44" s="89"/>
      <c r="D44" s="240"/>
      <c r="E44" s="127"/>
      <c r="F44" s="144"/>
      <c r="G44" s="139" t="str">
        <f>IF(D44="","",ROUNDDOWN(D44*F44,0))</f>
        <v/>
      </c>
      <c r="H44" s="86"/>
      <c r="I44" s="226" t="str">
        <f>G44</f>
        <v/>
      </c>
      <c r="J44" s="28"/>
      <c r="K44" s="28"/>
      <c r="L44" s="28"/>
      <c r="M44" s="28"/>
      <c r="N44" s="230"/>
      <c r="O44" s="230"/>
      <c r="P44" s="230"/>
      <c r="Q44" s="230"/>
      <c r="R44" s="230"/>
      <c r="S44" s="230"/>
      <c r="T44" s="230"/>
      <c r="U44" s="230"/>
      <c r="V44" s="230"/>
      <c r="W44" s="228"/>
      <c r="X44" s="228"/>
    </row>
    <row r="45" spans="1:24" ht="17.45" customHeight="1">
      <c r="A45" s="71"/>
      <c r="B45" s="98"/>
      <c r="C45" s="88"/>
      <c r="D45" s="239"/>
      <c r="E45" s="217"/>
      <c r="F45" s="143"/>
      <c r="G45" s="149" t="str">
        <f>IF(F45="",IF(D45="","",ROUNDDOWN(D45*F46,0)),IF(D45="","",ROUNDDOWN(D45*F45,0)))</f>
        <v/>
      </c>
      <c r="H45" s="87"/>
      <c r="I45" s="28"/>
      <c r="J45" s="28"/>
      <c r="K45" s="28"/>
      <c r="L45" s="28"/>
      <c r="M45" s="28"/>
      <c r="N45" s="230"/>
      <c r="O45" s="230"/>
      <c r="P45" s="230"/>
      <c r="Q45" s="230"/>
      <c r="R45" s="230"/>
      <c r="S45" s="230"/>
      <c r="T45" s="230"/>
      <c r="U45" s="228"/>
      <c r="V45" s="228"/>
      <c r="W45" s="228"/>
      <c r="X45" s="228"/>
    </row>
    <row r="46" spans="1:24" ht="17.45" customHeight="1">
      <c r="A46" s="72"/>
      <c r="B46" s="212"/>
      <c r="C46" s="89"/>
      <c r="D46" s="240"/>
      <c r="E46" s="127"/>
      <c r="F46" s="144"/>
      <c r="G46" s="139" t="str">
        <f>IF(D46="","",ROUNDDOWN(D46*F46,0))</f>
        <v/>
      </c>
      <c r="H46" s="86"/>
      <c r="I46" s="226" t="str">
        <f>G46</f>
        <v/>
      </c>
      <c r="J46" s="28"/>
      <c r="K46" s="28"/>
      <c r="L46" s="28"/>
      <c r="M46" s="28"/>
      <c r="N46" s="230"/>
      <c r="O46" s="230"/>
      <c r="P46" s="230"/>
      <c r="Q46" s="230"/>
      <c r="R46" s="230"/>
      <c r="S46" s="230"/>
      <c r="T46" s="230"/>
      <c r="U46" s="230"/>
      <c r="V46" s="230"/>
      <c r="W46" s="228"/>
      <c r="X46" s="228"/>
    </row>
    <row r="47" spans="1:24" ht="17.45" customHeight="1">
      <c r="A47" s="71"/>
      <c r="B47" s="98"/>
      <c r="C47" s="88"/>
      <c r="D47" s="239"/>
      <c r="E47" s="217"/>
      <c r="F47" s="143"/>
      <c r="G47" s="149" t="str">
        <f>IF(F47="",IF(D47="","",ROUNDDOWN(D47*F48,0)),IF(D47="","",ROUNDDOWN(D47*F47,0)))</f>
        <v/>
      </c>
      <c r="H47" s="87"/>
      <c r="I47" s="28"/>
      <c r="J47" s="28"/>
      <c r="K47" s="28"/>
      <c r="L47" s="28"/>
      <c r="M47" s="28"/>
      <c r="N47" s="230"/>
      <c r="O47" s="230"/>
      <c r="P47" s="230"/>
      <c r="Q47" s="230"/>
      <c r="R47" s="230"/>
      <c r="S47" s="230"/>
      <c r="T47" s="230"/>
      <c r="U47" s="228"/>
      <c r="V47" s="228"/>
      <c r="W47" s="228"/>
      <c r="X47" s="228"/>
    </row>
    <row r="48" spans="1:24" ht="17.45" customHeight="1">
      <c r="A48" s="72"/>
      <c r="B48" s="212"/>
      <c r="C48" s="89"/>
      <c r="D48" s="240"/>
      <c r="E48" s="127"/>
      <c r="F48" s="144"/>
      <c r="G48" s="139" t="str">
        <f>IF(D48="","",ROUNDDOWN(D48*F48,0))</f>
        <v/>
      </c>
      <c r="H48" s="86"/>
      <c r="I48" s="226" t="str">
        <f>G48</f>
        <v/>
      </c>
      <c r="J48" s="28"/>
      <c r="K48" s="28"/>
      <c r="L48" s="28"/>
      <c r="M48" s="28"/>
      <c r="N48" s="230"/>
      <c r="O48" s="230"/>
      <c r="P48" s="230"/>
      <c r="Q48" s="230"/>
      <c r="R48" s="230"/>
      <c r="S48" s="230"/>
      <c r="T48" s="230"/>
      <c r="U48" s="230"/>
      <c r="V48" s="230"/>
      <c r="W48" s="228"/>
      <c r="X48" s="228"/>
    </row>
    <row r="49" spans="1:24" ht="17.45" customHeight="1">
      <c r="A49" s="71"/>
      <c r="B49" s="98"/>
      <c r="C49" s="88"/>
      <c r="D49" s="239"/>
      <c r="E49" s="217"/>
      <c r="F49" s="143"/>
      <c r="G49" s="149" t="str">
        <f>IF(F49="",IF(D49="","",ROUNDDOWN(D49*F50,0)),IF(D49="","",ROUNDDOWN(D49*F49,0)))</f>
        <v/>
      </c>
      <c r="H49" s="87"/>
      <c r="I49" s="28"/>
      <c r="J49" s="28"/>
      <c r="K49" s="28"/>
      <c r="L49" s="28"/>
      <c r="M49" s="28"/>
      <c r="N49" s="230"/>
      <c r="O49" s="230"/>
      <c r="P49" s="230"/>
      <c r="Q49" s="230"/>
      <c r="R49" s="230"/>
      <c r="S49" s="230"/>
      <c r="T49" s="230"/>
      <c r="U49" s="228"/>
      <c r="V49" s="228"/>
      <c r="W49" s="228"/>
      <c r="X49" s="228"/>
    </row>
    <row r="50" spans="1:24" ht="17.45" customHeight="1">
      <c r="A50" s="72"/>
      <c r="B50" s="212"/>
      <c r="C50" s="89"/>
      <c r="D50" s="240"/>
      <c r="E50" s="127"/>
      <c r="F50" s="144"/>
      <c r="G50" s="139" t="str">
        <f>IF(D50="","",ROUNDDOWN(D50*F50,0))</f>
        <v/>
      </c>
      <c r="H50" s="86"/>
      <c r="I50" s="226" t="str">
        <f>G50</f>
        <v/>
      </c>
      <c r="J50" s="28"/>
      <c r="K50" s="28"/>
      <c r="L50" s="28"/>
      <c r="M50" s="28"/>
      <c r="N50" s="230"/>
      <c r="O50" s="230"/>
      <c r="P50" s="230"/>
      <c r="Q50" s="230"/>
      <c r="R50" s="230"/>
      <c r="S50" s="230"/>
      <c r="T50" s="230"/>
      <c r="U50" s="230"/>
      <c r="V50" s="230"/>
      <c r="W50" s="228"/>
      <c r="X50" s="228"/>
    </row>
    <row r="51" spans="1:24" ht="17.45" customHeight="1">
      <c r="A51" s="71"/>
      <c r="B51" s="98"/>
      <c r="C51" s="88"/>
      <c r="D51" s="239"/>
      <c r="E51" s="217"/>
      <c r="F51" s="143"/>
      <c r="G51" s="149" t="str">
        <f>IF(F51="",IF(D51="","",ROUNDDOWN(D51*F52,0)),IF(D51="","",ROUNDDOWN(D51*F51,0)))</f>
        <v/>
      </c>
      <c r="H51" s="87"/>
      <c r="I51" s="28"/>
      <c r="J51" s="28"/>
      <c r="K51" s="28"/>
      <c r="L51" s="28"/>
      <c r="M51" s="28"/>
      <c r="N51" s="230"/>
      <c r="O51" s="230"/>
      <c r="P51" s="230"/>
      <c r="Q51" s="230"/>
      <c r="R51" s="230"/>
      <c r="S51" s="230"/>
      <c r="T51" s="230"/>
      <c r="U51" s="228"/>
      <c r="V51" s="228"/>
      <c r="W51" s="228"/>
      <c r="X51" s="228"/>
    </row>
    <row r="52" spans="1:24" ht="17.45" customHeight="1">
      <c r="A52" s="72"/>
      <c r="B52" s="212"/>
      <c r="C52" s="89"/>
      <c r="D52" s="240"/>
      <c r="E52" s="127"/>
      <c r="F52" s="144"/>
      <c r="G52" s="139" t="str">
        <f>IF(D52="","",ROUNDDOWN(D52*F52,0))</f>
        <v/>
      </c>
      <c r="H52" s="86"/>
      <c r="I52" s="226" t="str">
        <f>G52</f>
        <v/>
      </c>
      <c r="J52" s="28"/>
      <c r="K52" s="28"/>
      <c r="L52" s="28"/>
      <c r="M52" s="28"/>
      <c r="N52" s="230"/>
      <c r="O52" s="230"/>
      <c r="P52" s="230"/>
      <c r="Q52" s="230"/>
      <c r="R52" s="230"/>
      <c r="S52" s="230"/>
      <c r="T52" s="230"/>
      <c r="U52" s="230"/>
      <c r="V52" s="230"/>
      <c r="W52" s="228"/>
      <c r="X52" s="228"/>
    </row>
    <row r="53" spans="1:24" ht="17.45" customHeight="1">
      <c r="A53" s="71"/>
      <c r="B53" s="98"/>
      <c r="C53" s="88"/>
      <c r="D53" s="239"/>
      <c r="E53" s="217"/>
      <c r="F53" s="143"/>
      <c r="G53" s="149" t="str">
        <f>IF(F53="",IF(D53="","",ROUNDDOWN(D53*F54,0)),IF(D53="","",ROUNDDOWN(D53*F53,0)))</f>
        <v/>
      </c>
      <c r="H53" s="87"/>
      <c r="I53" s="223"/>
      <c r="J53" s="28"/>
      <c r="K53" s="28"/>
      <c r="L53" s="28"/>
      <c r="M53" s="28"/>
      <c r="N53" s="230"/>
      <c r="O53" s="230"/>
      <c r="P53" s="230"/>
      <c r="Q53" s="230"/>
      <c r="R53" s="230"/>
      <c r="S53" s="230"/>
      <c r="T53" s="230"/>
      <c r="U53" s="228"/>
      <c r="V53" s="228"/>
      <c r="W53" s="228"/>
      <c r="X53" s="228"/>
    </row>
    <row r="54" spans="1:24" ht="17.45" customHeight="1">
      <c r="A54" s="72"/>
      <c r="B54" s="212"/>
      <c r="C54" s="89"/>
      <c r="D54" s="240"/>
      <c r="E54" s="127"/>
      <c r="F54" s="144"/>
      <c r="G54" s="139" t="str">
        <f>IF(D54="","",ROUNDDOWN(D54*F54,0))</f>
        <v/>
      </c>
      <c r="H54" s="86"/>
      <c r="I54" s="226" t="str">
        <f>G54</f>
        <v/>
      </c>
      <c r="J54" s="28"/>
      <c r="K54" s="28"/>
      <c r="L54" s="28"/>
      <c r="M54" s="28"/>
      <c r="N54" s="230"/>
      <c r="O54" s="230"/>
      <c r="P54" s="230"/>
      <c r="Q54" s="230"/>
      <c r="R54" s="230"/>
      <c r="S54" s="230"/>
      <c r="T54" s="230"/>
      <c r="U54" s="230"/>
      <c r="V54" s="230"/>
      <c r="W54" s="228"/>
      <c r="X54" s="228"/>
    </row>
    <row r="55" spans="1:24" ht="17.45" customHeight="1">
      <c r="A55" s="71"/>
      <c r="B55" s="98"/>
      <c r="C55" s="88"/>
      <c r="D55" s="239"/>
      <c r="E55" s="217"/>
      <c r="F55" s="143"/>
      <c r="G55" s="149" t="str">
        <f>IF(F55="",IF(D55="","",ROUNDDOWN(D55*F56,0)),IF(D55="","",ROUNDDOWN(D55*F55,0)))</f>
        <v/>
      </c>
      <c r="H55" s="87"/>
      <c r="I55" s="223"/>
      <c r="J55" s="28"/>
      <c r="K55" s="28"/>
      <c r="L55" s="28"/>
      <c r="M55" s="28"/>
      <c r="N55" s="230"/>
      <c r="O55" s="230"/>
      <c r="P55" s="230"/>
      <c r="Q55" s="230"/>
      <c r="R55" s="230"/>
      <c r="S55" s="230"/>
      <c r="T55" s="230"/>
      <c r="U55" s="228"/>
      <c r="V55" s="228"/>
      <c r="W55" s="228"/>
      <c r="X55" s="228"/>
    </row>
    <row r="56" spans="1:24" ht="17.45" customHeight="1">
      <c r="A56" s="72"/>
      <c r="B56" s="212"/>
      <c r="C56" s="89"/>
      <c r="D56" s="240"/>
      <c r="E56" s="127"/>
      <c r="F56" s="144"/>
      <c r="G56" s="139" t="str">
        <f>IF(D56="","",ROUNDDOWN(D56*F56,0))</f>
        <v/>
      </c>
      <c r="H56" s="86"/>
      <c r="I56" s="226" t="str">
        <f>G56</f>
        <v/>
      </c>
      <c r="J56" s="28"/>
      <c r="K56" s="28"/>
      <c r="L56" s="28"/>
      <c r="M56" s="28"/>
      <c r="N56" s="230"/>
      <c r="O56" s="230"/>
      <c r="P56" s="230"/>
      <c r="Q56" s="230"/>
      <c r="R56" s="230"/>
      <c r="S56" s="230"/>
      <c r="T56" s="230"/>
      <c r="U56" s="230"/>
      <c r="V56" s="230"/>
      <c r="W56" s="228"/>
      <c r="X56" s="228"/>
    </row>
    <row r="57" spans="1:24" ht="17.45" customHeight="1">
      <c r="A57" s="71"/>
      <c r="B57" s="98"/>
      <c r="C57" s="88"/>
      <c r="D57" s="239"/>
      <c r="E57" s="217"/>
      <c r="F57" s="143"/>
      <c r="G57" s="149" t="str">
        <f>IF(F57="",IF(D57="","",ROUNDDOWN(D57*F58,0)),IF(D57="","",ROUNDDOWN(D57*F57,0)))</f>
        <v/>
      </c>
      <c r="H57" s="87"/>
      <c r="I57" s="223"/>
      <c r="J57" s="28"/>
      <c r="K57" s="28"/>
      <c r="L57" s="28"/>
      <c r="M57" s="28"/>
      <c r="N57" s="230"/>
      <c r="O57" s="230"/>
      <c r="P57" s="230"/>
      <c r="Q57" s="230"/>
      <c r="R57" s="230"/>
      <c r="S57" s="230"/>
      <c r="T57" s="230"/>
      <c r="U57" s="228"/>
      <c r="V57" s="228"/>
      <c r="W57" s="228"/>
      <c r="X57" s="228"/>
    </row>
    <row r="58" spans="1:24" ht="17.45" customHeight="1">
      <c r="A58" s="72"/>
      <c r="B58" s="212"/>
      <c r="C58" s="89"/>
      <c r="D58" s="240"/>
      <c r="E58" s="127"/>
      <c r="F58" s="144"/>
      <c r="G58" s="139" t="str">
        <f>IF(D58="","",ROUNDDOWN(D58*F58,0))</f>
        <v/>
      </c>
      <c r="H58" s="86"/>
      <c r="I58" s="28" t="str">
        <f>G58</f>
        <v/>
      </c>
      <c r="J58" s="28"/>
      <c r="K58" s="28"/>
      <c r="L58" s="28"/>
      <c r="M58" s="28"/>
      <c r="N58" s="230"/>
      <c r="O58" s="230"/>
      <c r="P58" s="230"/>
      <c r="Q58" s="230"/>
      <c r="R58" s="230"/>
      <c r="S58" s="230"/>
      <c r="T58" s="230"/>
      <c r="U58" s="230"/>
      <c r="V58" s="230"/>
      <c r="W58" s="228"/>
      <c r="X58" s="228"/>
    </row>
    <row r="59" spans="1:24" ht="17.45" customHeight="1">
      <c r="A59" s="71"/>
      <c r="B59" s="98"/>
      <c r="C59" s="88"/>
      <c r="D59" s="239"/>
      <c r="E59" s="217"/>
      <c r="F59" s="143"/>
      <c r="G59" s="149" t="str">
        <f>IF(F59="",IF(D59="","",ROUNDDOWN(D59*F60,0)),IF(D59="","",ROUNDDOWN(D59*F59,0)))</f>
        <v/>
      </c>
      <c r="H59" s="87"/>
      <c r="I59" s="223"/>
      <c r="J59" s="28"/>
      <c r="K59" s="28"/>
      <c r="L59" s="28"/>
      <c r="M59" s="28"/>
      <c r="N59" s="230"/>
      <c r="O59" s="230"/>
      <c r="P59" s="230"/>
      <c r="Q59" s="230"/>
      <c r="R59" s="230"/>
      <c r="S59" s="230"/>
      <c r="T59" s="230"/>
      <c r="U59" s="228"/>
      <c r="V59" s="228"/>
      <c r="W59" s="228"/>
      <c r="X59" s="228"/>
    </row>
    <row r="60" spans="1:24" ht="17.45" customHeight="1">
      <c r="A60" s="72"/>
      <c r="B60" s="212"/>
      <c r="C60" s="89"/>
      <c r="D60" s="240"/>
      <c r="E60" s="127"/>
      <c r="F60" s="144"/>
      <c r="G60" s="139" t="str">
        <f>IF(D60="","",ROUNDDOWN(D60*F60,0))</f>
        <v/>
      </c>
      <c r="H60" s="86"/>
      <c r="I60" s="223" t="str">
        <f>G60</f>
        <v/>
      </c>
      <c r="J60" s="28"/>
      <c r="K60" s="28"/>
      <c r="L60" s="28"/>
      <c r="M60" s="28"/>
      <c r="N60" s="230"/>
      <c r="O60" s="230"/>
      <c r="P60" s="230"/>
      <c r="Q60" s="230"/>
      <c r="R60" s="230"/>
      <c r="S60" s="230"/>
      <c r="T60" s="230"/>
      <c r="U60" s="228"/>
      <c r="V60" s="228"/>
      <c r="W60" s="228"/>
      <c r="X60" s="228"/>
    </row>
    <row r="61" spans="1:24" ht="17.45" customHeight="1">
      <c r="A61" s="71"/>
      <c r="B61" s="98"/>
      <c r="C61" s="88"/>
      <c r="D61" s="239"/>
      <c r="E61" s="217"/>
      <c r="F61" s="143"/>
      <c r="G61" s="149"/>
      <c r="H61" s="87"/>
      <c r="I61" s="223"/>
      <c r="J61" s="28"/>
      <c r="K61" s="28"/>
      <c r="L61" s="28"/>
      <c r="M61" s="28"/>
      <c r="N61" s="230"/>
      <c r="O61" s="230"/>
      <c r="P61" s="230"/>
      <c r="Q61" s="230"/>
      <c r="R61" s="230"/>
      <c r="S61" s="230"/>
      <c r="T61" s="230"/>
      <c r="U61" s="228"/>
      <c r="V61" s="228"/>
      <c r="W61" s="228"/>
      <c r="X61" s="228"/>
    </row>
    <row r="62" spans="1:24" ht="17.45" customHeight="1">
      <c r="A62" s="72"/>
      <c r="B62" s="93" t="s">
        <v>46</v>
      </c>
      <c r="C62" s="89"/>
      <c r="D62" s="240"/>
      <c r="E62" s="127"/>
      <c r="F62" s="144"/>
      <c r="G62" s="139">
        <f>I62</f>
        <v>6934876</v>
      </c>
      <c r="H62" s="86"/>
      <c r="I62" s="236">
        <f>SUM(I4:I60)</f>
        <v>6934876</v>
      </c>
      <c r="J62" s="28"/>
      <c r="K62" s="28"/>
      <c r="L62" s="28"/>
      <c r="M62" s="28"/>
      <c r="N62" s="230"/>
      <c r="O62" s="230"/>
      <c r="P62" s="230"/>
      <c r="Q62" s="230"/>
      <c r="R62" s="230"/>
      <c r="S62" s="230"/>
      <c r="T62" s="230"/>
      <c r="U62" s="230"/>
      <c r="V62" s="230"/>
      <c r="W62" s="228"/>
      <c r="X62" s="228"/>
    </row>
    <row r="63" spans="1:24" ht="17.45" customHeight="1">
      <c r="A63" s="71"/>
      <c r="B63" s="98"/>
      <c r="C63" s="88"/>
      <c r="D63" s="239"/>
      <c r="E63" s="217"/>
      <c r="F63" s="143"/>
      <c r="G63" s="149" t="str">
        <f>IF(F63="",IF(D63="","",ROUNDDOWN(D63*F64,0)),IF(D63="","",ROUNDDOWN(D63*F63,0)))</f>
        <v/>
      </c>
      <c r="H63" s="87"/>
      <c r="I63" s="28"/>
      <c r="J63" s="28"/>
      <c r="K63" s="28"/>
      <c r="L63" s="28"/>
      <c r="M63" s="28"/>
      <c r="N63" s="230"/>
      <c r="O63" s="230"/>
      <c r="P63" s="230"/>
      <c r="Q63" s="230"/>
      <c r="R63" s="230"/>
      <c r="S63" s="230"/>
      <c r="T63" s="230"/>
      <c r="U63" s="228"/>
      <c r="V63" s="228"/>
      <c r="W63" s="228"/>
      <c r="X63" s="228"/>
    </row>
    <row r="64" spans="1:24" ht="17.45" customHeight="1">
      <c r="A64" s="72"/>
      <c r="B64" s="212"/>
      <c r="C64" s="89"/>
      <c r="D64" s="240"/>
      <c r="E64" s="127"/>
      <c r="F64" s="144"/>
      <c r="G64" s="139" t="str">
        <f>IF(D64="","",ROUNDDOWN(D64*F64,0))</f>
        <v/>
      </c>
      <c r="H64" s="86"/>
      <c r="I64" s="226" t="str">
        <f>G64</f>
        <v/>
      </c>
      <c r="J64" s="28"/>
      <c r="K64" s="28"/>
      <c r="L64" s="28"/>
      <c r="M64" s="28"/>
      <c r="N64" s="230"/>
      <c r="O64" s="230"/>
      <c r="P64" s="230"/>
      <c r="Q64" s="230"/>
      <c r="R64" s="230"/>
      <c r="S64" s="230"/>
      <c r="T64" s="230"/>
      <c r="U64" s="228"/>
      <c r="V64" s="228"/>
      <c r="W64" s="228"/>
      <c r="X64" s="228"/>
    </row>
    <row r="65" spans="1:24" ht="17.45" customHeight="1">
      <c r="A65" s="71"/>
      <c r="B65" s="98"/>
      <c r="C65" s="88"/>
      <c r="D65" s="239"/>
      <c r="E65" s="217"/>
      <c r="F65" s="143"/>
      <c r="G65" s="149" t="str">
        <f>IF(F65="",IF(D65="","",ROUNDDOWN(D65*F66,0)),IF(D65="","",ROUNDDOWN(D65*F65,0)))</f>
        <v/>
      </c>
      <c r="H65" s="87"/>
      <c r="I65" s="223"/>
      <c r="J65" s="28"/>
      <c r="K65" s="28"/>
      <c r="L65" s="28"/>
      <c r="M65" s="28"/>
      <c r="N65" s="230"/>
      <c r="O65" s="230"/>
      <c r="P65" s="230"/>
      <c r="Q65" s="230"/>
      <c r="R65" s="230"/>
      <c r="S65" s="230"/>
      <c r="T65" s="230"/>
      <c r="U65" s="228"/>
      <c r="V65" s="228"/>
      <c r="W65" s="228"/>
      <c r="X65" s="228"/>
    </row>
    <row r="66" spans="1:24" ht="17.45" customHeight="1">
      <c r="A66" s="72"/>
      <c r="B66" s="212"/>
      <c r="C66" s="89"/>
      <c r="D66" s="240"/>
      <c r="E66" s="127"/>
      <c r="F66" s="144"/>
      <c r="G66" s="139" t="str">
        <f>IF(D66="","",ROUNDDOWN(D66*F66,0))</f>
        <v/>
      </c>
      <c r="H66" s="86"/>
      <c r="I66" s="226" t="str">
        <f>G66</f>
        <v/>
      </c>
      <c r="J66" s="28"/>
      <c r="K66" s="28"/>
      <c r="L66" s="28"/>
      <c r="M66" s="28"/>
      <c r="N66" s="230"/>
      <c r="O66" s="230"/>
      <c r="P66" s="230"/>
      <c r="Q66" s="230"/>
      <c r="R66" s="230"/>
      <c r="S66" s="230"/>
      <c r="T66" s="230"/>
      <c r="U66" s="228"/>
      <c r="V66" s="228"/>
      <c r="W66" s="228"/>
      <c r="X66" s="228"/>
    </row>
    <row r="67" spans="1:24" ht="17.45" customHeight="1">
      <c r="A67" s="71"/>
      <c r="B67" s="98"/>
      <c r="C67" s="88"/>
      <c r="D67" s="239"/>
      <c r="E67" s="217"/>
      <c r="F67" s="143"/>
      <c r="G67" s="149" t="str">
        <f>IF(F67="",IF(D67="","",ROUNDDOWN(D67*F68,0)),IF(D67="","",ROUNDDOWN(D67*F67,0)))</f>
        <v/>
      </c>
      <c r="H67" s="87"/>
      <c r="I67" s="28"/>
      <c r="J67" s="28"/>
      <c r="K67" s="28"/>
      <c r="L67" s="28"/>
      <c r="M67" s="28"/>
      <c r="N67" s="230"/>
      <c r="O67" s="230"/>
      <c r="P67" s="230"/>
      <c r="Q67" s="230"/>
      <c r="R67" s="230"/>
      <c r="S67" s="230"/>
      <c r="T67" s="230"/>
      <c r="U67" s="228"/>
      <c r="V67" s="228"/>
      <c r="W67" s="228"/>
      <c r="X67" s="228"/>
    </row>
    <row r="68" spans="1:24" ht="17.45" customHeight="1">
      <c r="A68" s="72"/>
      <c r="B68" s="212"/>
      <c r="C68" s="89"/>
      <c r="D68" s="240"/>
      <c r="E68" s="127"/>
      <c r="F68" s="144"/>
      <c r="G68" s="139" t="str">
        <f>IF(D68="","",ROUNDDOWN(D68*F68,0))</f>
        <v/>
      </c>
      <c r="H68" s="86"/>
      <c r="I68" s="226" t="str">
        <f>G68</f>
        <v/>
      </c>
      <c r="J68" s="28"/>
      <c r="K68" s="28"/>
      <c r="L68" s="28"/>
      <c r="M68" s="28"/>
      <c r="N68" s="230"/>
      <c r="O68" s="230"/>
      <c r="P68" s="230"/>
      <c r="Q68" s="230"/>
      <c r="R68" s="230"/>
      <c r="S68" s="230"/>
      <c r="T68" s="230"/>
      <c r="U68" s="230"/>
      <c r="V68" s="230"/>
      <c r="W68" s="228"/>
      <c r="X68" s="228"/>
    </row>
    <row r="69" spans="1:24" ht="17.45" customHeight="1">
      <c r="A69" s="71"/>
      <c r="B69" s="98"/>
      <c r="C69" s="88"/>
      <c r="D69" s="239"/>
      <c r="E69" s="217"/>
      <c r="F69" s="143"/>
      <c r="G69" s="149" t="str">
        <f>IF(F69="",IF(D69="","",ROUNDDOWN(D69*F70,0)),IF(D69="","",ROUNDDOWN(D69*F69,0)))</f>
        <v/>
      </c>
      <c r="H69" s="87"/>
      <c r="I69" s="28"/>
      <c r="J69" s="28"/>
      <c r="K69" s="28"/>
      <c r="L69" s="28"/>
      <c r="M69" s="28"/>
      <c r="N69" s="230"/>
      <c r="O69" s="230"/>
      <c r="P69" s="230"/>
      <c r="Q69" s="230"/>
      <c r="R69" s="230"/>
      <c r="S69" s="230"/>
      <c r="T69" s="230"/>
      <c r="U69" s="228"/>
      <c r="V69" s="228"/>
      <c r="W69" s="228"/>
      <c r="X69" s="228"/>
    </row>
    <row r="70" spans="1:24" ht="17.45" customHeight="1">
      <c r="A70" s="72"/>
      <c r="B70" s="212"/>
      <c r="C70" s="89"/>
      <c r="D70" s="240"/>
      <c r="E70" s="127"/>
      <c r="F70" s="241"/>
      <c r="G70" s="139" t="str">
        <f>IF(D70="","",ROUNDDOWN(D70*F70,0))</f>
        <v/>
      </c>
      <c r="H70" s="86"/>
      <c r="I70" s="226" t="str">
        <f>G70</f>
        <v/>
      </c>
      <c r="J70" s="28"/>
      <c r="K70" s="28"/>
      <c r="L70" s="28"/>
      <c r="M70" s="28"/>
      <c r="N70" s="230"/>
      <c r="O70" s="230"/>
      <c r="P70" s="230"/>
      <c r="Q70" s="230"/>
      <c r="R70" s="230"/>
      <c r="S70" s="230"/>
      <c r="T70" s="230"/>
      <c r="U70" s="230"/>
      <c r="V70" s="230"/>
      <c r="W70" s="228"/>
      <c r="X70" s="228"/>
    </row>
    <row r="71" spans="1:24" ht="17.45" customHeight="1">
      <c r="A71" s="71"/>
      <c r="B71" s="98"/>
      <c r="C71" s="88"/>
      <c r="D71" s="239"/>
      <c r="E71" s="217"/>
      <c r="F71" s="242"/>
      <c r="G71" s="149" t="str">
        <f>IF(F71="",IF(D71="","",ROUNDDOWN(D71*F72,0)),IF(D71="","",ROUNDDOWN(D71*F71,0)))</f>
        <v/>
      </c>
      <c r="H71" s="87"/>
      <c r="I71" s="28"/>
      <c r="J71" s="28"/>
      <c r="K71" s="28"/>
      <c r="L71" s="28"/>
      <c r="M71" s="28"/>
      <c r="N71" s="230"/>
      <c r="O71" s="230"/>
      <c r="P71" s="230"/>
      <c r="Q71" s="230"/>
      <c r="R71" s="230"/>
      <c r="S71" s="230"/>
      <c r="T71" s="230"/>
      <c r="U71" s="228"/>
      <c r="V71" s="228"/>
      <c r="W71" s="228"/>
      <c r="X71" s="228"/>
    </row>
    <row r="72" spans="1:24" ht="17.45" customHeight="1">
      <c r="A72" s="72"/>
      <c r="B72" s="212"/>
      <c r="C72" s="89"/>
      <c r="D72" s="240"/>
      <c r="E72" s="127"/>
      <c r="F72" s="241"/>
      <c r="G72" s="139" t="str">
        <f>IF(D72="","",ROUNDDOWN(D72*F72,0))</f>
        <v/>
      </c>
      <c r="H72" s="86"/>
      <c r="I72" s="226" t="str">
        <f>G72</f>
        <v/>
      </c>
      <c r="J72" s="28"/>
      <c r="K72" s="28"/>
      <c r="L72" s="28"/>
      <c r="M72" s="28"/>
      <c r="N72" s="230"/>
      <c r="O72" s="230"/>
      <c r="P72" s="230"/>
      <c r="Q72" s="230"/>
      <c r="R72" s="230"/>
      <c r="S72" s="230"/>
      <c r="T72" s="230"/>
      <c r="U72" s="230"/>
      <c r="V72" s="230"/>
      <c r="W72" s="228"/>
      <c r="X72" s="228"/>
    </row>
    <row r="73" spans="1:24" ht="17.45" customHeight="1">
      <c r="A73" s="71"/>
      <c r="B73" s="98"/>
      <c r="C73" s="88"/>
      <c r="D73" s="239"/>
      <c r="E73" s="217"/>
      <c r="F73" s="242"/>
      <c r="G73" s="149" t="str">
        <f>IF(F73="",IF(D73="","",ROUNDDOWN(D73*F74,0)),IF(D73="","",ROUNDDOWN(D73*F73,0)))</f>
        <v/>
      </c>
      <c r="H73" s="87"/>
      <c r="I73" s="28"/>
      <c r="J73" s="28"/>
      <c r="K73" s="28"/>
      <c r="L73" s="28"/>
      <c r="M73" s="28"/>
      <c r="N73" s="230"/>
      <c r="O73" s="230"/>
      <c r="P73" s="230"/>
      <c r="Q73" s="230"/>
      <c r="R73" s="230"/>
      <c r="S73" s="230"/>
      <c r="T73" s="230"/>
      <c r="U73" s="228"/>
      <c r="V73" s="228"/>
      <c r="W73" s="228"/>
      <c r="X73" s="228"/>
    </row>
    <row r="74" spans="1:24" ht="17.45" customHeight="1">
      <c r="A74" s="72"/>
      <c r="B74" s="212"/>
      <c r="C74" s="89"/>
      <c r="D74" s="240"/>
      <c r="E74" s="127"/>
      <c r="F74" s="241"/>
      <c r="G74" s="139" t="str">
        <f>IF(D74="","",ROUNDDOWN(D74*F74,0))</f>
        <v/>
      </c>
      <c r="H74" s="86"/>
      <c r="I74" s="226" t="str">
        <f>G74</f>
        <v/>
      </c>
      <c r="J74" s="28"/>
      <c r="K74" s="28"/>
      <c r="L74" s="28"/>
      <c r="M74" s="28"/>
      <c r="N74" s="230"/>
      <c r="O74" s="230"/>
      <c r="P74" s="230"/>
      <c r="Q74" s="230"/>
      <c r="R74" s="230"/>
      <c r="S74" s="230"/>
      <c r="T74" s="230"/>
      <c r="U74" s="230"/>
      <c r="V74" s="230"/>
      <c r="W74" s="228"/>
      <c r="X74" s="228"/>
    </row>
    <row r="75" spans="1:24" ht="17.45" customHeight="1">
      <c r="A75" s="71"/>
      <c r="B75" s="98"/>
      <c r="C75" s="88"/>
      <c r="D75" s="239"/>
      <c r="E75" s="217"/>
      <c r="F75" s="242"/>
      <c r="G75" s="149" t="str">
        <f>IF(F75="",IF(D75="","",ROUNDDOWN(D75*F76,0)),IF(D75="","",ROUNDDOWN(D75*F75,0)))</f>
        <v/>
      </c>
      <c r="H75" s="87"/>
      <c r="I75" s="28"/>
      <c r="J75" s="28"/>
      <c r="K75" s="28"/>
      <c r="L75" s="28"/>
      <c r="M75" s="28"/>
      <c r="N75" s="230"/>
      <c r="O75" s="230"/>
      <c r="P75" s="230"/>
      <c r="Q75" s="230"/>
      <c r="R75" s="230"/>
      <c r="S75" s="230"/>
      <c r="T75" s="230"/>
      <c r="U75" s="228"/>
      <c r="V75" s="228"/>
      <c r="W75" s="228"/>
      <c r="X75" s="228"/>
    </row>
    <row r="76" spans="1:24" ht="17.45" customHeight="1">
      <c r="A76" s="72"/>
      <c r="B76" s="212"/>
      <c r="C76" s="89"/>
      <c r="D76" s="240"/>
      <c r="E76" s="127"/>
      <c r="F76" s="241"/>
      <c r="G76" s="139" t="str">
        <f>IF(D76="","",ROUNDDOWN(D76*F76,0))</f>
        <v/>
      </c>
      <c r="H76" s="86"/>
      <c r="I76" s="226" t="str">
        <f>G76</f>
        <v/>
      </c>
      <c r="J76" s="28"/>
      <c r="K76" s="28"/>
      <c r="L76" s="28"/>
      <c r="M76" s="28"/>
      <c r="N76" s="230"/>
      <c r="O76" s="230"/>
      <c r="P76" s="230"/>
      <c r="Q76" s="230"/>
      <c r="R76" s="230"/>
      <c r="S76" s="230"/>
      <c r="T76" s="230"/>
      <c r="U76" s="230"/>
      <c r="V76" s="230"/>
      <c r="W76" s="228"/>
      <c r="X76" s="228"/>
    </row>
    <row r="77" spans="1:24" ht="17.45" customHeight="1">
      <c r="A77" s="71"/>
      <c r="B77" s="98"/>
      <c r="C77" s="88"/>
      <c r="D77" s="239"/>
      <c r="E77" s="217"/>
      <c r="F77" s="242"/>
      <c r="G77" s="149" t="str">
        <f>IF(F77="",IF(D77="","",ROUNDDOWN(D77*F78,0)),IF(D77="","",ROUNDDOWN(D77*F77,0)))</f>
        <v/>
      </c>
      <c r="H77" s="87"/>
      <c r="I77" s="28"/>
      <c r="J77" s="28"/>
      <c r="K77" s="28"/>
      <c r="L77" s="28"/>
      <c r="M77" s="28"/>
      <c r="N77" s="230"/>
      <c r="O77" s="230"/>
      <c r="P77" s="230"/>
      <c r="Q77" s="230"/>
      <c r="R77" s="230"/>
      <c r="S77" s="230"/>
      <c r="T77" s="230"/>
      <c r="U77" s="228"/>
      <c r="V77" s="228"/>
      <c r="W77" s="228"/>
      <c r="X77" s="228"/>
    </row>
    <row r="78" spans="1:24" ht="17.45" customHeight="1">
      <c r="A78" s="72"/>
      <c r="B78" s="212"/>
      <c r="C78" s="89"/>
      <c r="D78" s="240"/>
      <c r="E78" s="127"/>
      <c r="F78" s="241"/>
      <c r="G78" s="139" t="str">
        <f>IF(D78="","",ROUNDDOWN(D78*F78,0))</f>
        <v/>
      </c>
      <c r="H78" s="86"/>
      <c r="I78" s="226" t="str">
        <f>G78</f>
        <v/>
      </c>
      <c r="J78" s="28"/>
      <c r="K78" s="28"/>
      <c r="L78" s="28"/>
      <c r="M78" s="28"/>
      <c r="N78" s="230"/>
      <c r="O78" s="230"/>
      <c r="P78" s="230"/>
      <c r="Q78" s="230"/>
      <c r="R78" s="230"/>
      <c r="S78" s="230"/>
      <c r="T78" s="230"/>
      <c r="U78" s="230"/>
      <c r="V78" s="230"/>
      <c r="W78" s="228"/>
      <c r="X78" s="228"/>
    </row>
    <row r="79" spans="1:24" ht="17.45" customHeight="1">
      <c r="A79" s="71"/>
      <c r="B79" s="98"/>
      <c r="C79" s="88"/>
      <c r="D79" s="239"/>
      <c r="E79" s="217"/>
      <c r="F79" s="242"/>
      <c r="G79" s="149" t="str">
        <f>IF(F79="",IF(D79="","",ROUNDDOWN(D79*F80,0)),IF(D79="","",ROUNDDOWN(D79*F79,0)))</f>
        <v/>
      </c>
      <c r="H79" s="87"/>
      <c r="I79" s="28"/>
      <c r="J79" s="28"/>
      <c r="K79" s="28"/>
      <c r="L79" s="28"/>
      <c r="M79" s="28"/>
      <c r="N79" s="230"/>
      <c r="O79" s="230"/>
      <c r="P79" s="230"/>
      <c r="Q79" s="230"/>
      <c r="R79" s="230"/>
      <c r="S79" s="230"/>
      <c r="T79" s="230"/>
      <c r="U79" s="228"/>
      <c r="V79" s="228"/>
      <c r="W79" s="228"/>
      <c r="X79" s="228"/>
    </row>
    <row r="80" spans="1:24" ht="17.45" customHeight="1">
      <c r="A80" s="72"/>
      <c r="B80" s="212"/>
      <c r="C80" s="89"/>
      <c r="D80" s="240"/>
      <c r="E80" s="127"/>
      <c r="F80" s="241"/>
      <c r="G80" s="139" t="str">
        <f>IF(D80="","",ROUNDDOWN(D80*F80,0))</f>
        <v/>
      </c>
      <c r="H80" s="86"/>
      <c r="I80" s="226" t="str">
        <f>G80</f>
        <v/>
      </c>
      <c r="J80" s="28"/>
      <c r="K80" s="28"/>
      <c r="L80" s="28"/>
      <c r="M80" s="28"/>
      <c r="N80" s="230"/>
      <c r="O80" s="230"/>
      <c r="P80" s="230"/>
      <c r="Q80" s="230"/>
      <c r="R80" s="230"/>
      <c r="S80" s="230"/>
      <c r="T80" s="230"/>
      <c r="U80" s="230"/>
      <c r="V80" s="230"/>
      <c r="W80" s="228"/>
      <c r="X80" s="228"/>
    </row>
    <row r="81" spans="1:24" ht="17.45" customHeight="1">
      <c r="A81" s="71"/>
      <c r="B81" s="98"/>
      <c r="C81" s="88"/>
      <c r="D81" s="239"/>
      <c r="E81" s="217"/>
      <c r="F81" s="242"/>
      <c r="G81" s="149" t="str">
        <f>IF(F81="",IF(D81="","",ROUNDDOWN(D81*F82,0)),IF(D81="","",ROUNDDOWN(D81*F81,0)))</f>
        <v/>
      </c>
      <c r="H81" s="87"/>
      <c r="I81" s="28"/>
      <c r="J81" s="28"/>
      <c r="K81" s="28"/>
      <c r="L81" s="28"/>
      <c r="M81" s="28"/>
      <c r="N81" s="230"/>
      <c r="O81" s="230"/>
      <c r="P81" s="230"/>
      <c r="Q81" s="230"/>
      <c r="R81" s="230"/>
      <c r="S81" s="230"/>
      <c r="T81" s="230"/>
      <c r="U81" s="228"/>
      <c r="V81" s="228"/>
      <c r="W81" s="228"/>
      <c r="X81" s="228"/>
    </row>
    <row r="82" spans="1:24" ht="17.45" customHeight="1">
      <c r="A82" s="72"/>
      <c r="B82" s="212"/>
      <c r="C82" s="89"/>
      <c r="D82" s="240"/>
      <c r="E82" s="127"/>
      <c r="F82" s="241"/>
      <c r="G82" s="139" t="str">
        <f>IF(D82="","",ROUNDDOWN(D82*F82,0))</f>
        <v/>
      </c>
      <c r="H82" s="86"/>
      <c r="I82" s="226" t="str">
        <f>G82</f>
        <v/>
      </c>
      <c r="J82" s="28"/>
      <c r="K82" s="28"/>
      <c r="L82" s="28"/>
      <c r="M82" s="28"/>
      <c r="N82" s="230"/>
      <c r="O82" s="230"/>
      <c r="P82" s="230"/>
      <c r="Q82" s="230"/>
      <c r="R82" s="230"/>
      <c r="S82" s="230"/>
      <c r="T82" s="230"/>
      <c r="U82" s="230"/>
      <c r="V82" s="230"/>
      <c r="W82" s="228"/>
      <c r="X82" s="228"/>
    </row>
    <row r="83" spans="1:24" ht="17.45" customHeight="1">
      <c r="A83" s="71"/>
      <c r="B83" s="98"/>
      <c r="C83" s="88"/>
      <c r="D83" s="239"/>
      <c r="E83" s="217"/>
      <c r="F83" s="242"/>
      <c r="G83" s="149" t="str">
        <f>IF(F83="",IF(D83="","",ROUNDDOWN(D83*F84,0)),IF(D83="","",ROUNDDOWN(D83*F83,0)))</f>
        <v/>
      </c>
      <c r="H83" s="87"/>
      <c r="I83" s="223"/>
      <c r="J83" s="28"/>
      <c r="K83" s="28"/>
      <c r="L83" s="28"/>
      <c r="M83" s="28"/>
      <c r="N83" s="230"/>
      <c r="O83" s="230"/>
      <c r="P83" s="230"/>
      <c r="Q83" s="230"/>
      <c r="R83" s="230"/>
      <c r="S83" s="230"/>
      <c r="T83" s="230"/>
      <c r="U83" s="228"/>
      <c r="V83" s="228"/>
      <c r="W83" s="228"/>
      <c r="X83" s="228"/>
    </row>
    <row r="84" spans="1:24" ht="17.45" customHeight="1">
      <c r="A84" s="72"/>
      <c r="B84" s="212"/>
      <c r="C84" s="89"/>
      <c r="D84" s="240"/>
      <c r="E84" s="127"/>
      <c r="F84" s="241"/>
      <c r="G84" s="139" t="str">
        <f>IF(D84="","",ROUNDDOWN(D84*F84,0))</f>
        <v/>
      </c>
      <c r="H84" s="86"/>
      <c r="I84" s="226" t="str">
        <f>G84</f>
        <v/>
      </c>
      <c r="J84" s="28"/>
      <c r="K84" s="28"/>
      <c r="L84" s="28"/>
      <c r="M84" s="28"/>
      <c r="N84" s="230"/>
      <c r="O84" s="230"/>
      <c r="P84" s="230"/>
      <c r="Q84" s="230"/>
      <c r="R84" s="230"/>
      <c r="S84" s="230"/>
      <c r="T84" s="230"/>
      <c r="U84" s="230"/>
      <c r="V84" s="230"/>
      <c r="W84" s="228"/>
      <c r="X84" s="228"/>
    </row>
    <row r="85" spans="1:24" ht="17.45" customHeight="1">
      <c r="A85" s="71"/>
      <c r="B85" s="98"/>
      <c r="C85" s="88"/>
      <c r="D85" s="239"/>
      <c r="E85" s="217"/>
      <c r="F85" s="242"/>
      <c r="G85" s="149" t="str">
        <f>IF(F85="",IF(D85="","",ROUNDDOWN(D85*F86,0)),IF(D85="","",ROUNDDOWN(D85*F85,0)))</f>
        <v/>
      </c>
      <c r="H85" s="87"/>
      <c r="I85" s="223"/>
      <c r="J85" s="28"/>
      <c r="K85" s="28"/>
      <c r="L85" s="28"/>
      <c r="M85" s="28"/>
      <c r="N85" s="230"/>
      <c r="O85" s="230"/>
      <c r="P85" s="230"/>
      <c r="Q85" s="230"/>
      <c r="R85" s="230"/>
      <c r="S85" s="230"/>
      <c r="T85" s="230"/>
      <c r="U85" s="228"/>
      <c r="V85" s="228"/>
      <c r="W85" s="228"/>
      <c r="X85" s="228"/>
    </row>
    <row r="86" spans="1:24" ht="17.45" customHeight="1">
      <c r="A86" s="72"/>
      <c r="B86" s="212"/>
      <c r="C86" s="89"/>
      <c r="D86" s="240"/>
      <c r="E86" s="127"/>
      <c r="F86" s="241"/>
      <c r="G86" s="139" t="str">
        <f>IF(D86="","",ROUNDDOWN(D86*F86,0))</f>
        <v/>
      </c>
      <c r="H86" s="86"/>
      <c r="I86" s="226" t="str">
        <f>G86</f>
        <v/>
      </c>
      <c r="J86" s="28"/>
      <c r="K86" s="28"/>
      <c r="L86" s="28"/>
      <c r="M86" s="28"/>
      <c r="N86" s="230"/>
      <c r="O86" s="230"/>
      <c r="P86" s="230"/>
      <c r="Q86" s="230"/>
      <c r="R86" s="230"/>
      <c r="S86" s="230"/>
      <c r="T86" s="230"/>
      <c r="U86" s="230"/>
      <c r="V86" s="230"/>
      <c r="W86" s="228"/>
      <c r="X86" s="228"/>
    </row>
    <row r="87" spans="1:24" ht="17.45" customHeight="1">
      <c r="A87" s="71"/>
      <c r="B87" s="98"/>
      <c r="C87" s="88"/>
      <c r="D87" s="239"/>
      <c r="E87" s="217"/>
      <c r="F87" s="242"/>
      <c r="G87" s="149" t="str">
        <f>IF(F87="",IF(D87="","",ROUNDDOWN(D87*F88,0)),IF(D87="","",ROUNDDOWN(D87*F87,0)))</f>
        <v/>
      </c>
      <c r="H87" s="87"/>
      <c r="I87" s="223"/>
      <c r="J87" s="28"/>
      <c r="K87" s="28"/>
      <c r="L87" s="28"/>
      <c r="M87" s="28"/>
      <c r="N87" s="230"/>
      <c r="O87" s="230"/>
      <c r="P87" s="230"/>
      <c r="Q87" s="230"/>
      <c r="R87" s="230"/>
      <c r="S87" s="230"/>
      <c r="T87" s="230"/>
      <c r="U87" s="228"/>
      <c r="V87" s="228"/>
      <c r="W87" s="228"/>
      <c r="X87" s="228"/>
    </row>
    <row r="88" spans="1:24" ht="17.45" customHeight="1">
      <c r="A88" s="72"/>
      <c r="B88" s="212"/>
      <c r="C88" s="89"/>
      <c r="D88" s="240"/>
      <c r="E88" s="127"/>
      <c r="F88" s="241"/>
      <c r="G88" s="139" t="str">
        <f>IF(D88="","",ROUNDDOWN(D88*F88,0))</f>
        <v/>
      </c>
      <c r="H88" s="86"/>
      <c r="I88" s="226" t="str">
        <f>G88</f>
        <v/>
      </c>
      <c r="J88" s="28"/>
      <c r="K88" s="28"/>
      <c r="L88" s="28"/>
      <c r="M88" s="28"/>
      <c r="N88" s="230"/>
      <c r="O88" s="230"/>
      <c r="P88" s="230"/>
      <c r="Q88" s="230"/>
      <c r="R88" s="230"/>
      <c r="S88" s="230"/>
      <c r="T88" s="230"/>
      <c r="U88" s="230"/>
      <c r="V88" s="230"/>
      <c r="W88" s="228"/>
      <c r="X88" s="228"/>
    </row>
    <row r="89" spans="1:24" ht="17.45" customHeight="1">
      <c r="A89" s="71"/>
      <c r="B89" s="98"/>
      <c r="C89" s="88"/>
      <c r="D89" s="239"/>
      <c r="E89" s="217"/>
      <c r="F89" s="242"/>
      <c r="G89" s="149" t="str">
        <f>IF(F89="",IF(D89="","",ROUNDDOWN(D89*F90,0)),IF(D89="","",ROUNDDOWN(D89*F89,0)))</f>
        <v/>
      </c>
      <c r="H89" s="87"/>
      <c r="I89" s="223"/>
      <c r="J89" s="28"/>
      <c r="K89" s="28"/>
      <c r="L89" s="28"/>
      <c r="M89" s="28"/>
      <c r="N89" s="230"/>
      <c r="O89" s="230"/>
      <c r="P89" s="230"/>
      <c r="Q89" s="230"/>
      <c r="R89" s="230"/>
      <c r="S89" s="230"/>
      <c r="T89" s="230"/>
      <c r="U89" s="228"/>
      <c r="V89" s="228"/>
      <c r="W89" s="228"/>
      <c r="X89" s="228"/>
    </row>
    <row r="90" spans="1:24" ht="17.45" customHeight="1">
      <c r="A90" s="72"/>
      <c r="B90" s="212"/>
      <c r="C90" s="89"/>
      <c r="D90" s="240"/>
      <c r="E90" s="127"/>
      <c r="F90" s="241"/>
      <c r="G90" s="139" t="str">
        <f>IF(D90="","",ROUNDDOWN(D90*F90,0))</f>
        <v/>
      </c>
      <c r="H90" s="86"/>
      <c r="I90" s="236" t="str">
        <f>G90</f>
        <v/>
      </c>
      <c r="J90" s="28"/>
      <c r="K90" s="28"/>
      <c r="L90" s="28"/>
      <c r="M90" s="28"/>
      <c r="N90" s="230"/>
      <c r="O90" s="230"/>
      <c r="P90" s="230"/>
      <c r="Q90" s="230"/>
      <c r="R90" s="230"/>
      <c r="S90" s="230"/>
      <c r="T90" s="230"/>
      <c r="U90" s="228"/>
      <c r="V90" s="228"/>
      <c r="W90" s="228"/>
      <c r="X90" s="228"/>
    </row>
    <row r="91" spans="1:24" ht="17.45" customHeight="1">
      <c r="A91" s="71"/>
      <c r="B91" s="98"/>
      <c r="C91" s="88"/>
      <c r="D91" s="239"/>
      <c r="E91" s="217"/>
      <c r="F91" s="242"/>
      <c r="G91" s="149" t="str">
        <f>IF(F91="",IF(D91="","",ROUNDDOWN(D91*F92,0)),IF(D91="","",ROUNDDOWN(D91*F91,0)))</f>
        <v/>
      </c>
      <c r="H91" s="87"/>
      <c r="I91" s="223"/>
      <c r="J91" s="28"/>
      <c r="K91" s="28"/>
      <c r="L91" s="28"/>
      <c r="M91" s="28"/>
      <c r="N91" s="230"/>
      <c r="O91" s="230"/>
      <c r="P91" s="230"/>
      <c r="Q91" s="230"/>
      <c r="R91" s="230"/>
      <c r="S91" s="230"/>
      <c r="T91" s="230"/>
      <c r="U91" s="228"/>
      <c r="V91" s="228"/>
      <c r="W91" s="228"/>
      <c r="X91" s="228"/>
    </row>
    <row r="92" spans="1:24" ht="17.45" customHeight="1">
      <c r="A92" s="72"/>
      <c r="B92" s="212"/>
      <c r="C92" s="89"/>
      <c r="D92" s="240"/>
      <c r="E92" s="127"/>
      <c r="F92" s="241"/>
      <c r="G92" s="139" t="str">
        <f>IF(D92="","",ROUNDDOWN(D92*F92,0))</f>
        <v/>
      </c>
      <c r="H92" s="86"/>
      <c r="I92" s="236" t="str">
        <f>G92</f>
        <v/>
      </c>
      <c r="J92" s="28"/>
      <c r="K92" s="28"/>
      <c r="L92" s="28"/>
      <c r="M92" s="28"/>
      <c r="N92" s="230"/>
      <c r="O92" s="230"/>
      <c r="P92" s="230"/>
      <c r="Q92" s="230"/>
      <c r="R92" s="230"/>
      <c r="S92" s="230"/>
      <c r="T92" s="230"/>
      <c r="U92" s="230"/>
      <c r="V92" s="230"/>
      <c r="W92" s="228"/>
      <c r="X92" s="228"/>
    </row>
    <row r="93" spans="1:24" ht="16.5" customHeight="1">
      <c r="A93" s="71"/>
      <c r="B93" s="98"/>
      <c r="C93" s="88"/>
      <c r="D93" s="239"/>
      <c r="E93" s="217"/>
      <c r="F93" s="242"/>
      <c r="G93" s="149" t="str">
        <f>IF(F93="",IF(D93="","",ROUNDDOWN(D93*F94,0)),IF(D93="","",ROUNDDOWN(D93*F93,0)))</f>
        <v/>
      </c>
      <c r="H93" s="87"/>
      <c r="I93" s="28"/>
    </row>
    <row r="94" spans="1:24" ht="16.5" customHeight="1">
      <c r="A94" s="72"/>
      <c r="B94" s="212"/>
      <c r="C94" s="89"/>
      <c r="D94" s="240"/>
      <c r="E94" s="127"/>
      <c r="F94" s="241"/>
      <c r="G94" s="139" t="str">
        <f>IF(D94="","",ROUNDDOWN(D94*F94,0))</f>
        <v/>
      </c>
      <c r="H94" s="86"/>
      <c r="I94" s="226" t="str">
        <f>G94</f>
        <v/>
      </c>
    </row>
    <row r="95" spans="1:24" ht="16.5" customHeight="1">
      <c r="A95" s="71"/>
      <c r="B95" s="98"/>
      <c r="C95" s="88"/>
      <c r="D95" s="239"/>
      <c r="E95" s="217"/>
      <c r="F95" s="143"/>
      <c r="G95" s="149" t="str">
        <f>IF(F95="",IF(D95="","",ROUNDDOWN(D95*F96,0)),IF(D95="","",ROUNDDOWN(D95*F95,0)))</f>
        <v/>
      </c>
      <c r="H95" s="87"/>
      <c r="I95" s="223"/>
    </row>
    <row r="96" spans="1:24" ht="16.5" customHeight="1">
      <c r="A96" s="72"/>
      <c r="B96" s="212"/>
      <c r="C96" s="89"/>
      <c r="D96" s="240"/>
      <c r="E96" s="127"/>
      <c r="F96" s="144"/>
      <c r="G96" s="139" t="str">
        <f>IF(D96="","",ROUNDDOWN(D96*F96,0))</f>
        <v/>
      </c>
      <c r="H96" s="86"/>
      <c r="I96" s="226" t="str">
        <f>G96</f>
        <v/>
      </c>
    </row>
    <row r="97" spans="1:9" ht="16.5" customHeight="1">
      <c r="A97" s="71"/>
      <c r="B97" s="98"/>
      <c r="C97" s="88"/>
      <c r="D97" s="239"/>
      <c r="E97" s="217"/>
      <c r="F97" s="143"/>
      <c r="G97" s="149" t="str">
        <f>IF(F97="",IF(D97="","",ROUNDDOWN(D97*F98,0)),IF(D97="","",ROUNDDOWN(D97*F97,0)))</f>
        <v/>
      </c>
      <c r="H97" s="87"/>
      <c r="I97" s="28"/>
    </row>
    <row r="98" spans="1:9" ht="16.5" customHeight="1">
      <c r="A98" s="72"/>
      <c r="B98" s="212"/>
      <c r="C98" s="89"/>
      <c r="D98" s="240"/>
      <c r="E98" s="127"/>
      <c r="F98" s="144"/>
      <c r="G98" s="139" t="str">
        <f>IF(D98="","",ROUNDDOWN(D98*F98,0))</f>
        <v/>
      </c>
      <c r="H98" s="86"/>
      <c r="I98" s="226" t="str">
        <f>G98</f>
        <v/>
      </c>
    </row>
    <row r="99" spans="1:9" ht="16.5" customHeight="1">
      <c r="A99" s="71"/>
      <c r="B99" s="98"/>
      <c r="C99" s="88"/>
      <c r="D99" s="239"/>
      <c r="E99" s="217"/>
      <c r="F99" s="143"/>
      <c r="G99" s="149" t="str">
        <f>IF(F99="",IF(D99="","",ROUNDDOWN(D99*F100,0)),IF(D99="","",ROUNDDOWN(D99*F99,0)))</f>
        <v/>
      </c>
      <c r="H99" s="87"/>
      <c r="I99" s="28"/>
    </row>
    <row r="100" spans="1:9" ht="16.5" customHeight="1">
      <c r="A100" s="72"/>
      <c r="B100" s="212"/>
      <c r="C100" s="89"/>
      <c r="D100" s="240"/>
      <c r="E100" s="127"/>
      <c r="F100" s="144"/>
      <c r="G100" s="139" t="str">
        <f>IF(D100="","",ROUNDDOWN(D100*F100,0))</f>
        <v/>
      </c>
      <c r="H100" s="86"/>
      <c r="I100" s="226" t="str">
        <f>G100</f>
        <v/>
      </c>
    </row>
    <row r="101" spans="1:9" ht="16.5" customHeight="1">
      <c r="A101" s="71"/>
      <c r="B101" s="98"/>
      <c r="C101" s="88"/>
      <c r="D101" s="239"/>
      <c r="E101" s="217"/>
      <c r="F101" s="143"/>
      <c r="G101" s="149" t="str">
        <f>IF(F101="",IF(D101="","",ROUNDDOWN(D101*F102,0)),IF(D101="","",ROUNDDOWN(D101*F101,0)))</f>
        <v/>
      </c>
      <c r="H101" s="87"/>
      <c r="I101" s="28"/>
    </row>
    <row r="102" spans="1:9" ht="16.5" customHeight="1">
      <c r="A102" s="72"/>
      <c r="B102" s="212"/>
      <c r="C102" s="89"/>
      <c r="D102" s="240"/>
      <c r="E102" s="127"/>
      <c r="F102" s="144"/>
      <c r="G102" s="139" t="str">
        <f>IF(D102="","",ROUNDDOWN(D102*F102,0))</f>
        <v/>
      </c>
      <c r="H102" s="86"/>
      <c r="I102" s="226" t="str">
        <f>G102</f>
        <v/>
      </c>
    </row>
    <row r="103" spans="1:9" ht="16.5" customHeight="1">
      <c r="A103" s="71"/>
      <c r="B103" s="98"/>
      <c r="C103" s="88"/>
      <c r="D103" s="239"/>
      <c r="E103" s="217"/>
      <c r="F103" s="143"/>
      <c r="G103" s="149" t="str">
        <f>IF(F103="",IF(D103="","",ROUNDDOWN(D103*F104,0)),IF(D103="","",ROUNDDOWN(D103*F103,0)))</f>
        <v/>
      </c>
      <c r="H103" s="87"/>
      <c r="I103" s="28"/>
    </row>
    <row r="104" spans="1:9" ht="16.5" customHeight="1">
      <c r="A104" s="72"/>
      <c r="B104" s="212"/>
      <c r="C104" s="89"/>
      <c r="D104" s="240"/>
      <c r="E104" s="127"/>
      <c r="F104" s="144"/>
      <c r="G104" s="139" t="str">
        <f>IF(D104="","",ROUNDDOWN(D104*F104,0))</f>
        <v/>
      </c>
      <c r="H104" s="86"/>
      <c r="I104" s="226" t="str">
        <f>G104</f>
        <v/>
      </c>
    </row>
    <row r="105" spans="1:9" ht="16.5" customHeight="1">
      <c r="A105" s="71"/>
      <c r="B105" s="98"/>
      <c r="C105" s="88"/>
      <c r="D105" s="239"/>
      <c r="E105" s="217"/>
      <c r="F105" s="143"/>
      <c r="G105" s="149" t="str">
        <f>IF(F105="",IF(D105="","",ROUNDDOWN(D105*F106,0)),IF(D105="","",ROUNDDOWN(D105*F105,0)))</f>
        <v/>
      </c>
      <c r="H105" s="87"/>
      <c r="I105" s="28"/>
    </row>
    <row r="106" spans="1:9" ht="16.5" customHeight="1">
      <c r="A106" s="72"/>
      <c r="B106" s="212"/>
      <c r="C106" s="89"/>
      <c r="D106" s="240"/>
      <c r="E106" s="127"/>
      <c r="F106" s="144"/>
      <c r="G106" s="139" t="str">
        <f>IF(D106="","",ROUNDDOWN(D106*F106,0))</f>
        <v/>
      </c>
      <c r="H106" s="86"/>
      <c r="I106" s="226" t="str">
        <f>G106</f>
        <v/>
      </c>
    </row>
    <row r="107" spans="1:9" ht="16.5" customHeight="1">
      <c r="A107" s="71"/>
      <c r="B107" s="98"/>
      <c r="C107" s="88"/>
      <c r="D107" s="239"/>
      <c r="E107" s="217"/>
      <c r="F107" s="143"/>
      <c r="G107" s="149" t="str">
        <f>IF(F107="",IF(D107="","",ROUNDDOWN(D107*F108,0)),IF(D107="","",ROUNDDOWN(D107*F107,0)))</f>
        <v/>
      </c>
      <c r="H107" s="87"/>
      <c r="I107" s="28"/>
    </row>
    <row r="108" spans="1:9" ht="16.5" customHeight="1">
      <c r="A108" s="72"/>
      <c r="B108" s="212"/>
      <c r="C108" s="89"/>
      <c r="D108" s="240"/>
      <c r="E108" s="127"/>
      <c r="F108" s="144"/>
      <c r="G108" s="139" t="str">
        <f>IF(D108="","",ROUNDDOWN(D108*F108,0))</f>
        <v/>
      </c>
      <c r="H108" s="86"/>
      <c r="I108" s="226" t="str">
        <f>G108</f>
        <v/>
      </c>
    </row>
    <row r="109" spans="1:9" ht="16.5" customHeight="1">
      <c r="A109" s="71"/>
      <c r="B109" s="98"/>
      <c r="C109" s="88"/>
      <c r="D109" s="239"/>
      <c r="E109" s="217"/>
      <c r="F109" s="143"/>
      <c r="G109" s="149" t="str">
        <f>IF(F109="",IF(D109="","",ROUNDDOWN(D109*F110,0)),IF(D109="","",ROUNDDOWN(D109*F109,0)))</f>
        <v/>
      </c>
      <c r="H109" s="87"/>
      <c r="I109" s="28"/>
    </row>
    <row r="110" spans="1:9" ht="16.5" customHeight="1">
      <c r="A110" s="72"/>
      <c r="B110" s="212"/>
      <c r="C110" s="89"/>
      <c r="D110" s="240"/>
      <c r="E110" s="127"/>
      <c r="F110" s="144"/>
      <c r="G110" s="139" t="str">
        <f>IF(D110="","",ROUNDDOWN(D110*F110,0))</f>
        <v/>
      </c>
      <c r="H110" s="86"/>
      <c r="I110" s="226" t="str">
        <f>G110</f>
        <v/>
      </c>
    </row>
    <row r="111" spans="1:9" ht="16.5" customHeight="1">
      <c r="A111" s="71"/>
      <c r="B111" s="98"/>
      <c r="C111" s="88"/>
      <c r="D111" s="239"/>
      <c r="E111" s="217"/>
      <c r="F111" s="143"/>
      <c r="G111" s="149" t="str">
        <f>IF(F111="",IF(D111="","",ROUNDDOWN(D111*F112,0)),IF(D111="","",ROUNDDOWN(D111*F111,0)))</f>
        <v/>
      </c>
      <c r="H111" s="87"/>
      <c r="I111" s="28"/>
    </row>
    <row r="112" spans="1:9" ht="16.5" customHeight="1">
      <c r="A112" s="72"/>
      <c r="B112" s="212"/>
      <c r="C112" s="89"/>
      <c r="D112" s="240"/>
      <c r="E112" s="127"/>
      <c r="F112" s="144"/>
      <c r="G112" s="139" t="str">
        <f>IF(D112="","",ROUNDDOWN(D112*F112,0))</f>
        <v/>
      </c>
      <c r="H112" s="86"/>
      <c r="I112" s="226" t="str">
        <f>G112</f>
        <v/>
      </c>
    </row>
    <row r="113" spans="1:9" ht="16.5" customHeight="1">
      <c r="A113" s="71"/>
      <c r="B113" s="98"/>
      <c r="C113" s="88"/>
      <c r="D113" s="239"/>
      <c r="E113" s="217"/>
      <c r="F113" s="143"/>
      <c r="G113" s="149" t="str">
        <f>IF(F113="",IF(D113="","",ROUNDDOWN(D113*F114,0)),IF(D113="","",ROUNDDOWN(D113*F113,0)))</f>
        <v/>
      </c>
      <c r="H113" s="87"/>
      <c r="I113" s="223"/>
    </row>
    <row r="114" spans="1:9" ht="16.5" customHeight="1">
      <c r="A114" s="72"/>
      <c r="B114" s="212"/>
      <c r="C114" s="89"/>
      <c r="D114" s="240"/>
      <c r="E114" s="127"/>
      <c r="F114" s="144"/>
      <c r="G114" s="139" t="str">
        <f>IF(D114="","",ROUNDDOWN(D114*F114,0))</f>
        <v/>
      </c>
      <c r="H114" s="86"/>
      <c r="I114" s="226" t="str">
        <f>G114</f>
        <v/>
      </c>
    </row>
    <row r="115" spans="1:9" ht="16.5" customHeight="1">
      <c r="A115" s="71"/>
      <c r="B115" s="98"/>
      <c r="C115" s="88"/>
      <c r="D115" s="239"/>
      <c r="E115" s="217"/>
      <c r="F115" s="143"/>
      <c r="G115" s="149" t="str">
        <f>IF(F115="",IF(D115="","",ROUNDDOWN(D115*F116,0)),IF(D115="","",ROUNDDOWN(D115*F115,0)))</f>
        <v/>
      </c>
      <c r="H115" s="87"/>
      <c r="I115" s="223"/>
    </row>
    <row r="116" spans="1:9" ht="16.5" customHeight="1">
      <c r="A116" s="72"/>
      <c r="B116" s="212"/>
      <c r="C116" s="89"/>
      <c r="D116" s="240"/>
      <c r="E116" s="127"/>
      <c r="F116" s="144"/>
      <c r="G116" s="139" t="str">
        <f>IF(D116="","",ROUNDDOWN(D116*F116,0))</f>
        <v/>
      </c>
      <c r="H116" s="86"/>
      <c r="I116" s="226" t="str">
        <f>G116</f>
        <v/>
      </c>
    </row>
    <row r="117" spans="1:9" ht="16.5" customHeight="1">
      <c r="A117" s="71"/>
      <c r="B117" s="98"/>
      <c r="C117" s="88"/>
      <c r="D117" s="239"/>
      <c r="E117" s="217"/>
      <c r="F117" s="143"/>
      <c r="G117" s="149" t="str">
        <f>IF(F117="",IF(D117="","",ROUNDDOWN(D117*F118,0)),IF(D117="","",ROUNDDOWN(D117*F117,0)))</f>
        <v/>
      </c>
      <c r="H117" s="87"/>
      <c r="I117" s="223"/>
    </row>
    <row r="118" spans="1:9" ht="16.5" customHeight="1">
      <c r="A118" s="72"/>
      <c r="B118" s="212"/>
      <c r="C118" s="89"/>
      <c r="D118" s="240"/>
      <c r="E118" s="127"/>
      <c r="F118" s="144"/>
      <c r="G118" s="139" t="str">
        <f>IF(D118="","",ROUNDDOWN(D118*F118,0))</f>
        <v/>
      </c>
      <c r="H118" s="86"/>
      <c r="I118" s="226" t="str">
        <f>G118</f>
        <v/>
      </c>
    </row>
    <row r="119" spans="1:9" ht="16.5" customHeight="1">
      <c r="A119" s="71"/>
      <c r="B119" s="98"/>
      <c r="C119" s="88"/>
      <c r="D119" s="239"/>
      <c r="E119" s="217"/>
      <c r="F119" s="143"/>
      <c r="G119" s="149" t="str">
        <f>IF(F119="",IF(D119="","",ROUNDDOWN(D119*F120,0)),IF(D119="","",ROUNDDOWN(D119*F119,0)))</f>
        <v/>
      </c>
      <c r="H119" s="87"/>
      <c r="I119" s="223"/>
    </row>
    <row r="120" spans="1:9" ht="16.5" customHeight="1">
      <c r="A120" s="72"/>
      <c r="B120" s="212"/>
      <c r="C120" s="89"/>
      <c r="D120" s="240"/>
      <c r="E120" s="127"/>
      <c r="F120" s="144"/>
      <c r="G120" s="139" t="str">
        <f>IF(D120="","",ROUNDDOWN(D120*F120,0))</f>
        <v/>
      </c>
      <c r="H120" s="86"/>
      <c r="I120" s="236" t="str">
        <f>G120</f>
        <v/>
      </c>
    </row>
    <row r="121" spans="1:9" ht="16.5" customHeight="1">
      <c r="A121" s="71"/>
      <c r="B121" s="98"/>
      <c r="C121" s="88"/>
      <c r="D121" s="239"/>
      <c r="E121" s="217"/>
      <c r="F121" s="143"/>
      <c r="G121" s="149" t="str">
        <f>IF(F121="",IF(D121="","",ROUNDDOWN(D121*F122,0)),IF(D121="","",ROUNDDOWN(D121*F121,0)))</f>
        <v/>
      </c>
      <c r="H121" s="87"/>
      <c r="I121" s="223"/>
    </row>
    <row r="122" spans="1:9" ht="16.5" customHeight="1">
      <c r="A122" s="72"/>
      <c r="B122" s="212"/>
      <c r="C122" s="89"/>
      <c r="D122" s="240"/>
      <c r="E122" s="127"/>
      <c r="F122" s="144"/>
      <c r="G122" s="139" t="str">
        <f>IF(D122="","",ROUNDDOWN(D122*F122,0))</f>
        <v/>
      </c>
      <c r="H122" s="86"/>
      <c r="I122" s="236" t="str">
        <f>G122</f>
        <v/>
      </c>
    </row>
    <row r="123" spans="1:9" ht="16.5" customHeight="1">
      <c r="A123" s="71"/>
      <c r="B123" s="98"/>
      <c r="C123" s="88"/>
      <c r="D123" s="239"/>
      <c r="E123" s="217"/>
      <c r="F123" s="143"/>
      <c r="G123" s="149" t="str">
        <f>IF(F123="",IF(D123="","",ROUNDDOWN(D123*F124,0)),IF(D123="","",ROUNDDOWN(D123*F123,0)))</f>
        <v/>
      </c>
      <c r="H123" s="87"/>
      <c r="I123" s="28"/>
    </row>
    <row r="124" spans="1:9" ht="16.5" customHeight="1">
      <c r="A124" s="72"/>
      <c r="B124" s="212"/>
      <c r="C124" s="89"/>
      <c r="D124" s="240"/>
      <c r="E124" s="127"/>
      <c r="F124" s="144"/>
      <c r="G124" s="139" t="str">
        <f>IF(D124="","",ROUNDDOWN(D124*F124,0))</f>
        <v/>
      </c>
      <c r="H124" s="86"/>
      <c r="I124" s="226" t="str">
        <f>G124</f>
        <v/>
      </c>
    </row>
    <row r="125" spans="1:9" ht="16.5" customHeight="1">
      <c r="A125" s="71"/>
      <c r="B125" s="98"/>
      <c r="C125" s="88"/>
      <c r="D125" s="239"/>
      <c r="E125" s="217"/>
      <c r="F125" s="143"/>
      <c r="G125" s="149" t="str">
        <f>IF(F125="",IF(D125="","",ROUNDDOWN(D125*F126,0)),IF(D125="","",ROUNDDOWN(D125*F125,0)))</f>
        <v/>
      </c>
      <c r="H125" s="87"/>
      <c r="I125" s="223"/>
    </row>
    <row r="126" spans="1:9" ht="16.5" customHeight="1">
      <c r="A126" s="72"/>
      <c r="B126" s="212"/>
      <c r="C126" s="89"/>
      <c r="D126" s="240"/>
      <c r="E126" s="127"/>
      <c r="F126" s="144"/>
      <c r="G126" s="139" t="str">
        <f>IF(D126="","",ROUNDDOWN(D126*F126,0))</f>
        <v/>
      </c>
      <c r="H126" s="86"/>
      <c r="I126" s="226" t="str">
        <f>G126</f>
        <v/>
      </c>
    </row>
    <row r="127" spans="1:9" ht="16.5" customHeight="1">
      <c r="A127" s="71"/>
      <c r="B127" s="98"/>
      <c r="C127" s="88"/>
      <c r="D127" s="239"/>
      <c r="E127" s="217"/>
      <c r="F127" s="143"/>
      <c r="G127" s="149" t="str">
        <f>IF(F127="",IF(D127="","",ROUNDDOWN(D127*F128,0)),IF(D127="","",ROUNDDOWN(D127*F127,0)))</f>
        <v/>
      </c>
      <c r="H127" s="87"/>
      <c r="I127" s="28"/>
    </row>
    <row r="128" spans="1:9" ht="16.5" customHeight="1">
      <c r="A128" s="72"/>
      <c r="B128" s="212"/>
      <c r="C128" s="89"/>
      <c r="D128" s="240"/>
      <c r="E128" s="127"/>
      <c r="F128" s="144"/>
      <c r="G128" s="139" t="str">
        <f>IF(D128="","",ROUNDDOWN(D128*F128,0))</f>
        <v/>
      </c>
      <c r="H128" s="86"/>
      <c r="I128" s="226" t="str">
        <f>G128</f>
        <v/>
      </c>
    </row>
    <row r="129" spans="1:9" ht="16.5" customHeight="1">
      <c r="A129" s="71"/>
      <c r="B129" s="98"/>
      <c r="C129" s="88"/>
      <c r="D129" s="239"/>
      <c r="E129" s="217"/>
      <c r="F129" s="143"/>
      <c r="G129" s="149" t="str">
        <f>IF(F129="",IF(D129="","",ROUNDDOWN(D129*F130,0)),IF(D129="","",ROUNDDOWN(D129*F129,0)))</f>
        <v/>
      </c>
      <c r="H129" s="87"/>
      <c r="I129" s="28"/>
    </row>
    <row r="130" spans="1:9" ht="16.5" customHeight="1">
      <c r="A130" s="72"/>
      <c r="B130" s="212"/>
      <c r="C130" s="89"/>
      <c r="D130" s="240"/>
      <c r="E130" s="127"/>
      <c r="F130" s="144"/>
      <c r="G130" s="139" t="str">
        <f>IF(D130="","",ROUNDDOWN(D130*F130,0))</f>
        <v/>
      </c>
      <c r="H130" s="86"/>
      <c r="I130" s="226" t="str">
        <f>G130</f>
        <v/>
      </c>
    </row>
    <row r="131" spans="1:9" ht="16.5" customHeight="1">
      <c r="A131" s="71"/>
      <c r="B131" s="98"/>
      <c r="C131" s="88"/>
      <c r="D131" s="239"/>
      <c r="E131" s="217"/>
      <c r="F131" s="143"/>
      <c r="G131" s="149" t="str">
        <f>IF(F131="",IF(D131="","",ROUNDDOWN(D131*F132,0)),IF(D131="","",ROUNDDOWN(D131*F131,0)))</f>
        <v/>
      </c>
      <c r="H131" s="87"/>
      <c r="I131" s="28"/>
    </row>
    <row r="132" spans="1:9" ht="16.5" customHeight="1">
      <c r="A132" s="72"/>
      <c r="B132" s="212"/>
      <c r="C132" s="89"/>
      <c r="D132" s="240"/>
      <c r="E132" s="127"/>
      <c r="F132" s="144"/>
      <c r="G132" s="139" t="str">
        <f>IF(D132="","",ROUNDDOWN(D132*F132,0))</f>
        <v/>
      </c>
      <c r="H132" s="86"/>
      <c r="I132" s="226" t="str">
        <f>G132</f>
        <v/>
      </c>
    </row>
    <row r="133" spans="1:9" ht="16.5" customHeight="1">
      <c r="A133" s="71"/>
      <c r="B133" s="98"/>
      <c r="C133" s="88"/>
      <c r="D133" s="239"/>
      <c r="E133" s="217"/>
      <c r="F133" s="143"/>
      <c r="G133" s="149" t="str">
        <f>IF(F133="",IF(D133="","",ROUNDDOWN(D133*F134,0)),IF(D133="","",ROUNDDOWN(D133*F133,0)))</f>
        <v/>
      </c>
      <c r="H133" s="87"/>
      <c r="I133" s="28"/>
    </row>
    <row r="134" spans="1:9" ht="16.5" customHeight="1">
      <c r="A134" s="72"/>
      <c r="B134" s="212"/>
      <c r="C134" s="89"/>
      <c r="D134" s="240"/>
      <c r="E134" s="127"/>
      <c r="F134" s="144"/>
      <c r="G134" s="139" t="str">
        <f>IF(D134="","",ROUNDDOWN(D134*F134,0))</f>
        <v/>
      </c>
      <c r="H134" s="86"/>
      <c r="I134" s="226" t="str">
        <f>G134</f>
        <v/>
      </c>
    </row>
    <row r="135" spans="1:9" ht="16.5" customHeight="1">
      <c r="A135" s="71"/>
      <c r="B135" s="98"/>
      <c r="C135" s="88"/>
      <c r="D135" s="239"/>
      <c r="E135" s="217"/>
      <c r="F135" s="143"/>
      <c r="G135" s="149" t="str">
        <f>IF(F135="",IF(D135="","",ROUNDDOWN(D135*F136,0)),IF(D135="","",ROUNDDOWN(D135*F135,0)))</f>
        <v/>
      </c>
      <c r="H135" s="87"/>
      <c r="I135" s="28"/>
    </row>
    <row r="136" spans="1:9" ht="16.5" customHeight="1">
      <c r="A136" s="72"/>
      <c r="B136" s="212"/>
      <c r="C136" s="89"/>
      <c r="D136" s="240"/>
      <c r="E136" s="127"/>
      <c r="F136" s="144"/>
      <c r="G136" s="139" t="str">
        <f>IF(D136="","",ROUNDDOWN(D136*F136,0))</f>
        <v/>
      </c>
      <c r="H136" s="86"/>
      <c r="I136" s="226" t="str">
        <f>G136</f>
        <v/>
      </c>
    </row>
    <row r="137" spans="1:9" ht="16.5" customHeight="1">
      <c r="A137" s="71"/>
      <c r="B137" s="98"/>
      <c r="C137" s="88"/>
      <c r="D137" s="239"/>
      <c r="E137" s="217"/>
      <c r="F137" s="143"/>
      <c r="G137" s="149" t="str">
        <f>IF(F137="",IF(D137="","",ROUNDDOWN(D137*F138,0)),IF(D137="","",ROUNDDOWN(D137*F137,0)))</f>
        <v/>
      </c>
      <c r="H137" s="87"/>
      <c r="I137" s="28"/>
    </row>
    <row r="138" spans="1:9" ht="16.5" customHeight="1">
      <c r="A138" s="72"/>
      <c r="B138" s="212"/>
      <c r="C138" s="89"/>
      <c r="D138" s="240"/>
      <c r="E138" s="127"/>
      <c r="F138" s="144"/>
      <c r="G138" s="139" t="str">
        <f>IF(D138="","",ROUNDDOWN(D138*F138,0))</f>
        <v/>
      </c>
      <c r="H138" s="86"/>
      <c r="I138" s="226" t="str">
        <f>G138</f>
        <v/>
      </c>
    </row>
    <row r="139" spans="1:9" ht="16.5" customHeight="1">
      <c r="A139" s="71"/>
      <c r="B139" s="98"/>
      <c r="C139" s="88"/>
      <c r="D139" s="239"/>
      <c r="E139" s="217"/>
      <c r="F139" s="143"/>
      <c r="G139" s="149" t="str">
        <f>IF(F139="",IF(D139="","",ROUNDDOWN(D139*F140,0)),IF(D139="","",ROUNDDOWN(D139*F139,0)))</f>
        <v/>
      </c>
      <c r="H139" s="87"/>
      <c r="I139" s="28"/>
    </row>
    <row r="140" spans="1:9" ht="16.5" customHeight="1">
      <c r="A140" s="72"/>
      <c r="B140" s="212"/>
      <c r="C140" s="89"/>
      <c r="D140" s="240"/>
      <c r="E140" s="127"/>
      <c r="F140" s="144"/>
      <c r="G140" s="139" t="str">
        <f>IF(D140="","",ROUNDDOWN(D140*F140,0))</f>
        <v/>
      </c>
      <c r="H140" s="86"/>
      <c r="I140" s="226" t="str">
        <f>G140</f>
        <v/>
      </c>
    </row>
    <row r="141" spans="1:9" ht="16.5" customHeight="1">
      <c r="A141" s="71"/>
      <c r="B141" s="98"/>
      <c r="C141" s="88"/>
      <c r="D141" s="239"/>
      <c r="E141" s="217"/>
      <c r="F141" s="143"/>
      <c r="G141" s="149" t="str">
        <f>IF(F141="",IF(D141="","",ROUNDDOWN(D141*F142,0)),IF(D141="","",ROUNDDOWN(D141*F141,0)))</f>
        <v/>
      </c>
      <c r="H141" s="87"/>
      <c r="I141" s="28"/>
    </row>
    <row r="142" spans="1:9" ht="16.5" customHeight="1">
      <c r="A142" s="72"/>
      <c r="B142" s="212"/>
      <c r="C142" s="89"/>
      <c r="D142" s="240"/>
      <c r="E142" s="127"/>
      <c r="F142" s="144"/>
      <c r="G142" s="139" t="str">
        <f>IF(D142="","",ROUNDDOWN(D142*F142,0))</f>
        <v/>
      </c>
      <c r="H142" s="86"/>
      <c r="I142" s="226" t="str">
        <f>G142</f>
        <v/>
      </c>
    </row>
    <row r="143" spans="1:9" ht="16.5" customHeight="1">
      <c r="A143" s="71"/>
      <c r="B143" s="98"/>
      <c r="C143" s="88"/>
      <c r="D143" s="239"/>
      <c r="E143" s="217"/>
      <c r="F143" s="143"/>
      <c r="G143" s="149" t="str">
        <f>IF(F143="",IF(D143="","",ROUNDDOWN(D143*F144,0)),IF(D143="","",ROUNDDOWN(D143*F143,0)))</f>
        <v/>
      </c>
      <c r="H143" s="87"/>
      <c r="I143" s="223"/>
    </row>
    <row r="144" spans="1:9" ht="16.5" customHeight="1">
      <c r="A144" s="72"/>
      <c r="B144" s="212"/>
      <c r="C144" s="89"/>
      <c r="D144" s="240"/>
      <c r="E144" s="127"/>
      <c r="F144" s="144"/>
      <c r="G144" s="139" t="str">
        <f>IF(D144="","",ROUNDDOWN(D144*F144,0))</f>
        <v/>
      </c>
      <c r="H144" s="86"/>
      <c r="I144" s="226" t="str">
        <f>G144</f>
        <v/>
      </c>
    </row>
    <row r="145" spans="1:9" ht="16.5" customHeight="1">
      <c r="A145" s="71"/>
      <c r="B145" s="98"/>
      <c r="C145" s="88"/>
      <c r="D145" s="239"/>
      <c r="E145" s="217"/>
      <c r="F145" s="242"/>
      <c r="G145" s="149" t="str">
        <f>IF(F145="",IF(D145="","",ROUNDDOWN(D145*F146,0)),IF(D145="","",ROUNDDOWN(D145*F145,0)))</f>
        <v/>
      </c>
      <c r="H145" s="87"/>
      <c r="I145" s="223"/>
    </row>
    <row r="146" spans="1:9" ht="16.5" customHeight="1">
      <c r="A146" s="72"/>
      <c r="B146" s="212"/>
      <c r="C146" s="89"/>
      <c r="D146" s="240"/>
      <c r="E146" s="127"/>
      <c r="F146" s="241"/>
      <c r="G146" s="139" t="str">
        <f>IF(D146="","",ROUNDDOWN(D146*F146,0))</f>
        <v/>
      </c>
      <c r="H146" s="86"/>
      <c r="I146" s="226" t="str">
        <f>G146</f>
        <v/>
      </c>
    </row>
    <row r="147" spans="1:9" ht="16.5" customHeight="1">
      <c r="A147" s="71"/>
      <c r="B147" s="98"/>
      <c r="C147" s="88"/>
      <c r="D147" s="239"/>
      <c r="E147" s="217"/>
      <c r="F147" s="242"/>
      <c r="G147" s="149" t="str">
        <f>IF(F147="",IF(D147="","",ROUNDDOWN(D147*F148,0)),IF(D147="","",ROUNDDOWN(D147*F147,0)))</f>
        <v/>
      </c>
      <c r="H147" s="87"/>
      <c r="I147" s="223"/>
    </row>
    <row r="148" spans="1:9" ht="16.5" customHeight="1">
      <c r="A148" s="72"/>
      <c r="B148" s="212"/>
      <c r="C148" s="89"/>
      <c r="D148" s="240"/>
      <c r="E148" s="127"/>
      <c r="F148" s="241"/>
      <c r="G148" s="139" t="str">
        <f>IF(D148="","",ROUNDDOWN(D148*F148,0))</f>
        <v/>
      </c>
      <c r="H148" s="86"/>
      <c r="I148" s="226" t="str">
        <f>G148</f>
        <v/>
      </c>
    </row>
    <row r="149" spans="1:9" ht="16.5" customHeight="1">
      <c r="A149" s="71"/>
      <c r="B149" s="98"/>
      <c r="C149" s="88"/>
      <c r="D149" s="239"/>
      <c r="E149" s="217"/>
      <c r="F149" s="143"/>
      <c r="G149" s="149" t="str">
        <f>IF(F149="",IF(D149="","",ROUNDDOWN(D149*F150,0)),IF(D149="","",ROUNDDOWN(D149*F149,0)))</f>
        <v/>
      </c>
      <c r="H149" s="87"/>
      <c r="I149" s="223"/>
    </row>
    <row r="150" spans="1:9" ht="16.5" customHeight="1">
      <c r="A150" s="72"/>
      <c r="B150" s="212"/>
      <c r="C150" s="89"/>
      <c r="D150" s="240"/>
      <c r="E150" s="127"/>
      <c r="F150" s="144"/>
      <c r="G150" s="139" t="str">
        <f>IF(D150="","",ROUNDDOWN(D150*F150,0))</f>
        <v/>
      </c>
      <c r="H150" s="86"/>
      <c r="I150" s="236" t="str">
        <f>G150</f>
        <v/>
      </c>
    </row>
    <row r="151" spans="1:9" ht="16.5" customHeight="1">
      <c r="A151" s="71"/>
      <c r="B151" s="98"/>
      <c r="C151" s="88"/>
      <c r="D151" s="239"/>
      <c r="E151" s="217"/>
      <c r="F151" s="143"/>
      <c r="G151" s="149" t="str">
        <f>IF(F151="",IF(D151="","",ROUNDDOWN(D151*F152,0)),IF(D151="","",ROUNDDOWN(D151*F151,0)))</f>
        <v/>
      </c>
      <c r="H151" s="87"/>
      <c r="I151" s="223"/>
    </row>
    <row r="152" spans="1:9" ht="16.5" customHeight="1">
      <c r="A152" s="72"/>
      <c r="B152" s="212"/>
      <c r="C152" s="89"/>
      <c r="D152" s="240"/>
      <c r="E152" s="127"/>
      <c r="F152" s="144"/>
      <c r="G152" s="139" t="str">
        <f>IF(D152="","",ROUNDDOWN(D152*F152,0))</f>
        <v/>
      </c>
      <c r="H152" s="86"/>
      <c r="I152" s="236" t="str">
        <f>G152</f>
        <v/>
      </c>
    </row>
    <row r="153" spans="1:9" ht="16.5" customHeight="1">
      <c r="A153" s="71"/>
      <c r="B153" s="98"/>
      <c r="C153" s="88"/>
      <c r="D153" s="239"/>
      <c r="E153" s="217"/>
      <c r="F153" s="143"/>
      <c r="G153" s="149" t="str">
        <f>IF(F153="",IF(D153="","",ROUNDDOWN(D153*F154,0)),IF(D153="","",ROUNDDOWN(D153*F153,0)))</f>
        <v/>
      </c>
      <c r="H153" s="87"/>
      <c r="I153" s="28"/>
    </row>
    <row r="154" spans="1:9" ht="16.5" customHeight="1">
      <c r="A154" s="72"/>
      <c r="B154" s="212"/>
      <c r="C154" s="89"/>
      <c r="D154" s="240"/>
      <c r="E154" s="127"/>
      <c r="F154" s="144"/>
      <c r="G154" s="139" t="str">
        <f>IF(D154="","",ROUNDDOWN(D154*F154,0))</f>
        <v/>
      </c>
      <c r="H154" s="86"/>
      <c r="I154" s="226" t="str">
        <f>G154</f>
        <v/>
      </c>
    </row>
    <row r="155" spans="1:9" ht="16.5" customHeight="1">
      <c r="A155" s="71"/>
      <c r="B155" s="98"/>
      <c r="C155" s="88"/>
      <c r="D155" s="239"/>
      <c r="E155" s="217"/>
      <c r="F155" s="143"/>
      <c r="G155" s="149" t="str">
        <f>IF(F155="",IF(D155="","",ROUNDDOWN(D155*F156,0)),IF(D155="","",ROUNDDOWN(D155*F155,0)))</f>
        <v/>
      </c>
      <c r="H155" s="87"/>
      <c r="I155" s="223"/>
    </row>
    <row r="156" spans="1:9" ht="16.5" customHeight="1">
      <c r="A156" s="72"/>
      <c r="B156" s="212"/>
      <c r="C156" s="89"/>
      <c r="D156" s="240"/>
      <c r="E156" s="127"/>
      <c r="F156" s="144"/>
      <c r="G156" s="139" t="str">
        <f>IF(D156="","",ROUNDDOWN(D156*F156,0))</f>
        <v/>
      </c>
      <c r="H156" s="86"/>
      <c r="I156" s="226" t="str">
        <f>G156</f>
        <v/>
      </c>
    </row>
    <row r="157" spans="1:9" ht="16.5" customHeight="1">
      <c r="A157" s="71"/>
      <c r="B157" s="98"/>
      <c r="C157" s="88"/>
      <c r="D157" s="239"/>
      <c r="E157" s="217"/>
      <c r="F157" s="143"/>
      <c r="G157" s="149" t="str">
        <f>IF(F157="",IF(D157="","",ROUNDDOWN(D157*F158,0)),IF(D157="","",ROUNDDOWN(D157*F157,0)))</f>
        <v/>
      </c>
      <c r="H157" s="87"/>
      <c r="I157" s="28"/>
    </row>
    <row r="158" spans="1:9" ht="16.5" customHeight="1">
      <c r="A158" s="72"/>
      <c r="B158" s="212"/>
      <c r="C158" s="89"/>
      <c r="D158" s="240"/>
      <c r="E158" s="127"/>
      <c r="F158" s="144"/>
      <c r="G158" s="139" t="str">
        <f>IF(D158="","",ROUNDDOWN(D158*F158,0))</f>
        <v/>
      </c>
      <c r="H158" s="86"/>
      <c r="I158" s="226" t="str">
        <f>G158</f>
        <v/>
      </c>
    </row>
    <row r="159" spans="1:9" ht="16.5" customHeight="1">
      <c r="A159" s="71"/>
      <c r="B159" s="98"/>
      <c r="C159" s="88"/>
      <c r="D159" s="239"/>
      <c r="E159" s="217"/>
      <c r="F159" s="143"/>
      <c r="G159" s="149" t="str">
        <f>IF(F159="",IF(D159="","",ROUNDDOWN(D159*F160,0)),IF(D159="","",ROUNDDOWN(D159*F159,0)))</f>
        <v/>
      </c>
      <c r="H159" s="87"/>
      <c r="I159" s="28"/>
    </row>
    <row r="160" spans="1:9" ht="16.5" customHeight="1">
      <c r="A160" s="72"/>
      <c r="B160" s="212"/>
      <c r="C160" s="89"/>
      <c r="D160" s="240"/>
      <c r="E160" s="127"/>
      <c r="F160" s="144"/>
      <c r="G160" s="139" t="str">
        <f>IF(D160="","",ROUNDDOWN(D160*F160,0))</f>
        <v/>
      </c>
      <c r="H160" s="86"/>
      <c r="I160" s="226" t="str">
        <f>G160</f>
        <v/>
      </c>
    </row>
    <row r="161" spans="1:9" ht="16.5" customHeight="1">
      <c r="A161" s="71"/>
      <c r="B161" s="98"/>
      <c r="C161" s="88"/>
      <c r="D161" s="239"/>
      <c r="E161" s="217"/>
      <c r="F161" s="143"/>
      <c r="G161" s="149" t="str">
        <f>IF(F161="",IF(D161="","",ROUNDDOWN(D161*F162,0)),IF(D161="","",ROUNDDOWN(D161*F161,0)))</f>
        <v/>
      </c>
      <c r="H161" s="87"/>
      <c r="I161" s="28"/>
    </row>
    <row r="162" spans="1:9" ht="16.5" customHeight="1">
      <c r="A162" s="72"/>
      <c r="B162" s="212"/>
      <c r="C162" s="89"/>
      <c r="D162" s="240"/>
      <c r="E162" s="127"/>
      <c r="F162" s="144"/>
      <c r="G162" s="139" t="str">
        <f>IF(D162="","",ROUNDDOWN(D162*F162,0))</f>
        <v/>
      </c>
      <c r="H162" s="86"/>
      <c r="I162" s="226" t="str">
        <f>G162</f>
        <v/>
      </c>
    </row>
    <row r="163" spans="1:9" ht="16.5" customHeight="1">
      <c r="A163" s="71"/>
      <c r="B163" s="98"/>
      <c r="C163" s="88"/>
      <c r="D163" s="239"/>
      <c r="E163" s="217"/>
      <c r="F163" s="143"/>
      <c r="G163" s="149" t="str">
        <f>IF(F163="",IF(D163="","",ROUNDDOWN(D163*F164,0)),IF(D163="","",ROUNDDOWN(D163*F163,0)))</f>
        <v/>
      </c>
      <c r="H163" s="87"/>
      <c r="I163" s="28"/>
    </row>
    <row r="164" spans="1:9" ht="16.5" customHeight="1">
      <c r="A164" s="72"/>
      <c r="B164" s="212"/>
      <c r="C164" s="89"/>
      <c r="D164" s="240"/>
      <c r="E164" s="127"/>
      <c r="F164" s="144"/>
      <c r="G164" s="139" t="str">
        <f>IF(D164="","",ROUNDDOWN(D164*F164,0))</f>
        <v/>
      </c>
      <c r="H164" s="86"/>
      <c r="I164" s="226" t="str">
        <f>G164</f>
        <v/>
      </c>
    </row>
    <row r="165" spans="1:9" ht="16.5" customHeight="1">
      <c r="A165" s="71"/>
      <c r="B165" s="98"/>
      <c r="C165" s="88"/>
      <c r="D165" s="239"/>
      <c r="E165" s="217"/>
      <c r="F165" s="143"/>
      <c r="G165" s="149" t="str">
        <f>IF(F165="",IF(D165="","",ROUNDDOWN(D165*F166,0)),IF(D165="","",ROUNDDOWN(D165*F165,0)))</f>
        <v/>
      </c>
      <c r="H165" s="87"/>
      <c r="I165" s="28"/>
    </row>
    <row r="166" spans="1:9" ht="16.5" customHeight="1">
      <c r="A166" s="72"/>
      <c r="B166" s="212"/>
      <c r="C166" s="89"/>
      <c r="D166" s="240"/>
      <c r="E166" s="127"/>
      <c r="F166" s="144"/>
      <c r="G166" s="139" t="str">
        <f>IF(D166="","",ROUNDDOWN(D166*F166,0))</f>
        <v/>
      </c>
      <c r="H166" s="86"/>
      <c r="I166" s="226" t="str">
        <f>G166</f>
        <v/>
      </c>
    </row>
    <row r="167" spans="1:9" ht="16.5" customHeight="1">
      <c r="A167" s="71"/>
      <c r="B167" s="98"/>
      <c r="C167" s="88"/>
      <c r="D167" s="239"/>
      <c r="E167" s="217"/>
      <c r="F167" s="143"/>
      <c r="G167" s="149" t="str">
        <f>IF(F167="",IF(D167="","",ROUNDDOWN(D167*F168,0)),IF(D167="","",ROUNDDOWN(D167*F167,0)))</f>
        <v/>
      </c>
      <c r="H167" s="87"/>
      <c r="I167" s="28"/>
    </row>
    <row r="168" spans="1:9" ht="16.5" customHeight="1">
      <c r="A168" s="72"/>
      <c r="B168" s="212"/>
      <c r="C168" s="89"/>
      <c r="D168" s="240"/>
      <c r="E168" s="127"/>
      <c r="F168" s="144"/>
      <c r="G168" s="139" t="str">
        <f>IF(D168="","",ROUNDDOWN(D168*F168,0))</f>
        <v/>
      </c>
      <c r="H168" s="86"/>
      <c r="I168" s="226" t="str">
        <f>G168</f>
        <v/>
      </c>
    </row>
    <row r="169" spans="1:9" ht="16.5" customHeight="1">
      <c r="A169" s="71"/>
      <c r="B169" s="98"/>
      <c r="C169" s="88"/>
      <c r="D169" s="239"/>
      <c r="E169" s="217"/>
      <c r="F169" s="143"/>
      <c r="G169" s="149" t="str">
        <f>IF(F169="",IF(D169="","",ROUNDDOWN(D169*F170,0)),IF(D169="","",ROUNDDOWN(D169*F169,0)))</f>
        <v/>
      </c>
      <c r="H169" s="87"/>
      <c r="I169" s="28"/>
    </row>
    <row r="170" spans="1:9" ht="16.5" customHeight="1">
      <c r="A170" s="72"/>
      <c r="B170" s="212"/>
      <c r="C170" s="89"/>
      <c r="D170" s="240"/>
      <c r="E170" s="127"/>
      <c r="F170" s="144"/>
      <c r="G170" s="139" t="str">
        <f>IF(D170="","",ROUNDDOWN(D170*F170,0))</f>
        <v/>
      </c>
      <c r="H170" s="86"/>
      <c r="I170" s="226" t="str">
        <f>G170</f>
        <v/>
      </c>
    </row>
    <row r="171" spans="1:9" ht="16.5" customHeight="1">
      <c r="A171" s="71"/>
      <c r="B171" s="98"/>
      <c r="C171" s="88"/>
      <c r="D171" s="239"/>
      <c r="E171" s="217"/>
      <c r="F171" s="143"/>
      <c r="G171" s="149" t="str">
        <f>IF(F171="",IF(D171="","",ROUNDDOWN(D171*F172,0)),IF(D171="","",ROUNDDOWN(D171*F171,0)))</f>
        <v/>
      </c>
      <c r="H171" s="87"/>
      <c r="I171" s="28"/>
    </row>
    <row r="172" spans="1:9" ht="16.5" customHeight="1">
      <c r="A172" s="72"/>
      <c r="B172" s="212"/>
      <c r="C172" s="89"/>
      <c r="D172" s="240"/>
      <c r="E172" s="127"/>
      <c r="F172" s="144"/>
      <c r="G172" s="139" t="str">
        <f>IF(D172="","",ROUNDDOWN(D172*F172,0))</f>
        <v/>
      </c>
      <c r="H172" s="86"/>
      <c r="I172" s="226" t="str">
        <f>G172</f>
        <v/>
      </c>
    </row>
    <row r="173" spans="1:9" ht="16.5" customHeight="1">
      <c r="A173" s="71"/>
      <c r="B173" s="98"/>
      <c r="C173" s="88"/>
      <c r="D173" s="239"/>
      <c r="E173" s="217"/>
      <c r="F173" s="143"/>
      <c r="G173" s="149" t="str">
        <f>IF(F173="",IF(D173="","",ROUNDDOWN(D173*F174,0)),IF(D173="","",ROUNDDOWN(D173*F173,0)))</f>
        <v/>
      </c>
      <c r="H173" s="87"/>
      <c r="I173" s="223"/>
    </row>
    <row r="174" spans="1:9" ht="16.5" customHeight="1">
      <c r="A174" s="72"/>
      <c r="B174" s="212"/>
      <c r="C174" s="89"/>
      <c r="D174" s="240"/>
      <c r="E174" s="127"/>
      <c r="F174" s="144"/>
      <c r="G174" s="139" t="str">
        <f>IF(D174="","",ROUNDDOWN(D174*F174,0))</f>
        <v/>
      </c>
      <c r="H174" s="86"/>
      <c r="I174" s="226" t="str">
        <f>G174</f>
        <v/>
      </c>
    </row>
    <row r="175" spans="1:9" ht="16.5" customHeight="1">
      <c r="A175" s="71"/>
      <c r="B175" s="98"/>
      <c r="C175" s="88"/>
      <c r="D175" s="239"/>
      <c r="E175" s="217"/>
      <c r="F175" s="143"/>
      <c r="G175" s="149" t="str">
        <f>IF(F175="",IF(D175="","",ROUNDDOWN(D175*F176,0)),IF(D175="","",ROUNDDOWN(D175*F175,0)))</f>
        <v/>
      </c>
      <c r="H175" s="87"/>
      <c r="I175" s="223"/>
    </row>
    <row r="176" spans="1:9" ht="16.5" customHeight="1">
      <c r="A176" s="72"/>
      <c r="B176" s="212"/>
      <c r="C176" s="89"/>
      <c r="D176" s="240"/>
      <c r="E176" s="127"/>
      <c r="F176" s="144"/>
      <c r="G176" s="139" t="str">
        <f>IF(D176="","",ROUNDDOWN(D176*F176,0))</f>
        <v/>
      </c>
      <c r="H176" s="86"/>
      <c r="I176" s="226" t="str">
        <f>G176</f>
        <v/>
      </c>
    </row>
    <row r="177" spans="1:9" ht="16.5" customHeight="1">
      <c r="A177" s="71"/>
      <c r="B177" s="98"/>
      <c r="C177" s="88"/>
      <c r="D177" s="239"/>
      <c r="E177" s="217"/>
      <c r="F177" s="143"/>
      <c r="G177" s="149" t="str">
        <f>IF(F177="",IF(D177="","",ROUNDDOWN(D177*F178,0)),IF(D177="","",ROUNDDOWN(D177*F177,0)))</f>
        <v/>
      </c>
      <c r="H177" s="87"/>
      <c r="I177" s="223"/>
    </row>
    <row r="178" spans="1:9" ht="16.5" customHeight="1">
      <c r="A178" s="72"/>
      <c r="B178" s="212"/>
      <c r="C178" s="89"/>
      <c r="D178" s="240"/>
      <c r="E178" s="127"/>
      <c r="F178" s="144"/>
      <c r="G178" s="139" t="str">
        <f>IF(D178="","",ROUNDDOWN(D178*F178,0))</f>
        <v/>
      </c>
      <c r="H178" s="86"/>
      <c r="I178" s="226" t="str">
        <f>G178</f>
        <v/>
      </c>
    </row>
    <row r="179" spans="1:9" ht="16.5" customHeight="1">
      <c r="A179" s="71"/>
      <c r="B179" s="98"/>
      <c r="C179" s="88"/>
      <c r="D179" s="239"/>
      <c r="E179" s="217"/>
      <c r="F179" s="143"/>
      <c r="G179" s="149" t="str">
        <f>IF(F179="",IF(D179="","",ROUNDDOWN(D179*F180,0)),IF(D179="","",ROUNDDOWN(D179*F179,0)))</f>
        <v/>
      </c>
      <c r="H179" s="87"/>
      <c r="I179" s="223"/>
    </row>
    <row r="180" spans="1:9" ht="16.5" customHeight="1">
      <c r="A180" s="72"/>
      <c r="B180" s="212"/>
      <c r="C180" s="89"/>
      <c r="D180" s="240"/>
      <c r="E180" s="127"/>
      <c r="F180" s="144"/>
      <c r="G180" s="144" t="str">
        <f>IF(D180="","",ROUNDDOWN(D180*F180,0))</f>
        <v/>
      </c>
      <c r="H180" s="86"/>
      <c r="I180" s="236" t="str">
        <f>G180</f>
        <v/>
      </c>
    </row>
    <row r="181" spans="1:9" ht="16.5" customHeight="1">
      <c r="A181" s="71"/>
      <c r="B181" s="98"/>
      <c r="C181" s="88"/>
      <c r="D181" s="239"/>
      <c r="E181" s="217"/>
      <c r="F181" s="143"/>
      <c r="G181" s="149" t="str">
        <f>IF(F181="",IF(D181="","",ROUNDDOWN(D181*F182,0)),IF(D181="","",ROUNDDOWN(D181*F181,0)))</f>
        <v/>
      </c>
      <c r="H181" s="87"/>
      <c r="I181" s="223"/>
    </row>
    <row r="182" spans="1:9" ht="16.5" customHeight="1">
      <c r="A182" s="72"/>
      <c r="B182" s="212"/>
      <c r="C182" s="89"/>
      <c r="D182" s="240"/>
      <c r="E182" s="127"/>
      <c r="F182" s="144"/>
      <c r="G182" s="139" t="str">
        <f>IF(D182="","",ROUNDDOWN(D182*F182,0))</f>
        <v/>
      </c>
      <c r="H182" s="86"/>
      <c r="I182" s="236" t="str">
        <f>G182</f>
        <v/>
      </c>
    </row>
    <row r="183" spans="1:9" ht="16.5" customHeight="1">
      <c r="A183" s="71"/>
      <c r="B183" s="98"/>
      <c r="C183" s="88"/>
      <c r="D183" s="239"/>
      <c r="E183" s="217"/>
      <c r="F183" s="143"/>
      <c r="G183" s="149" t="str">
        <f>IF(F183="",IF(D183="","",ROUNDDOWN(D183*F184,0)),IF(D183="","",ROUNDDOWN(D183*F183,0)))</f>
        <v/>
      </c>
      <c r="H183" s="87"/>
    </row>
    <row r="184" spans="1:9" ht="16.5" customHeight="1">
      <c r="A184" s="72"/>
      <c r="B184" s="212"/>
      <c r="C184" s="89"/>
      <c r="D184" s="240"/>
      <c r="E184" s="127"/>
      <c r="F184" s="144"/>
      <c r="G184" s="139" t="str">
        <f>IF(D184="","",ROUNDDOWN(D184*F184,0))</f>
        <v/>
      </c>
      <c r="H184" s="86"/>
    </row>
    <row r="185" spans="1:9" ht="16.5" customHeight="1">
      <c r="A185" s="71"/>
      <c r="B185" s="98"/>
      <c r="C185" s="88"/>
      <c r="D185" s="239"/>
      <c r="E185" s="217"/>
      <c r="F185" s="143"/>
      <c r="G185" s="149" t="str">
        <f>IF(F185="",IF(D185="","",ROUNDDOWN(D185*F186,0)),IF(D185="","",ROUNDDOWN(D185*F185,0)))</f>
        <v/>
      </c>
      <c r="H185" s="87"/>
    </row>
    <row r="186" spans="1:9" ht="16.5" customHeight="1">
      <c r="A186" s="72"/>
      <c r="B186" s="212"/>
      <c r="C186" s="89"/>
      <c r="D186" s="240"/>
      <c r="E186" s="127"/>
      <c r="F186" s="144"/>
      <c r="G186" s="139" t="str">
        <f>IF(D186="","",ROUNDDOWN(D186*F186,0))</f>
        <v/>
      </c>
      <c r="H186" s="86"/>
    </row>
    <row r="187" spans="1:9" ht="16.5" customHeight="1">
      <c r="A187" s="71"/>
      <c r="B187" s="98"/>
      <c r="C187" s="88"/>
      <c r="D187" s="239"/>
      <c r="E187" s="217"/>
      <c r="F187" s="143"/>
      <c r="G187" s="149" t="str">
        <f>IF(F187="",IF(D187="","",ROUNDDOWN(D187*F188,0)),IF(D187="","",ROUNDDOWN(D187*F187,0)))</f>
        <v/>
      </c>
      <c r="H187" s="87"/>
    </row>
    <row r="188" spans="1:9" ht="16.5" customHeight="1">
      <c r="A188" s="72"/>
      <c r="B188" s="212"/>
      <c r="C188" s="89"/>
      <c r="D188" s="240"/>
      <c r="E188" s="127"/>
      <c r="F188" s="144"/>
      <c r="G188" s="139" t="str">
        <f>IF(D188="","",ROUNDDOWN(D188*F188,0))</f>
        <v/>
      </c>
      <c r="H188" s="86"/>
    </row>
    <row r="189" spans="1:9" ht="16.5" customHeight="1">
      <c r="A189" s="71"/>
      <c r="B189" s="98"/>
      <c r="C189" s="88"/>
      <c r="D189" s="239"/>
      <c r="E189" s="217"/>
      <c r="F189" s="143"/>
      <c r="G189" s="149" t="str">
        <f>IF(F189="",IF(D189="","",ROUNDDOWN(D189*F190,0)),IF(D189="","",ROUNDDOWN(D189*F189,0)))</f>
        <v/>
      </c>
      <c r="H189" s="87"/>
    </row>
    <row r="190" spans="1:9" ht="16.5" customHeight="1">
      <c r="A190" s="72"/>
      <c r="B190" s="212"/>
      <c r="C190" s="89"/>
      <c r="D190" s="240"/>
      <c r="E190" s="127"/>
      <c r="F190" s="144"/>
      <c r="G190" s="139" t="str">
        <f>IF(D190="","",ROUNDDOWN(D190*F190,0))</f>
        <v/>
      </c>
      <c r="H190" s="86"/>
    </row>
    <row r="191" spans="1:9" ht="16.5" customHeight="1">
      <c r="A191" s="71"/>
      <c r="B191" s="98"/>
      <c r="C191" s="88"/>
      <c r="D191" s="239"/>
      <c r="E191" s="217"/>
      <c r="F191" s="143"/>
      <c r="G191" s="149" t="str">
        <f>IF(F191="",IF(D191="","",ROUNDDOWN(D191*F192,0)),IF(D191="","",ROUNDDOWN(D191*F191,0)))</f>
        <v/>
      </c>
      <c r="H191" s="87"/>
    </row>
    <row r="192" spans="1:9" ht="16.5" customHeight="1">
      <c r="A192" s="72"/>
      <c r="B192" s="212"/>
      <c r="C192" s="89"/>
      <c r="D192" s="240"/>
      <c r="E192" s="127"/>
      <c r="F192" s="144"/>
      <c r="G192" s="139" t="str">
        <f>IF(D192="","",ROUNDDOWN(D192*F192,0))</f>
        <v/>
      </c>
      <c r="H192" s="86"/>
    </row>
    <row r="193" spans="1:8" ht="16.5" customHeight="1">
      <c r="A193" s="71"/>
      <c r="B193" s="98"/>
      <c r="C193" s="88"/>
      <c r="D193" s="239"/>
      <c r="E193" s="217"/>
      <c r="F193" s="143"/>
      <c r="G193" s="149" t="str">
        <f>IF(F193="",IF(D193="","",ROUNDDOWN(D193*F194,0)),IF(D193="","",ROUNDDOWN(D193*F193,0)))</f>
        <v/>
      </c>
      <c r="H193" s="87"/>
    </row>
    <row r="194" spans="1:8" ht="16.5" customHeight="1">
      <c r="A194" s="72"/>
      <c r="B194" s="212"/>
      <c r="C194" s="89"/>
      <c r="D194" s="240"/>
      <c r="E194" s="127"/>
      <c r="F194" s="144"/>
      <c r="G194" s="139" t="str">
        <f>IF(D194="","",ROUNDDOWN(D194*F194,0))</f>
        <v/>
      </c>
      <c r="H194" s="86"/>
    </row>
    <row r="195" spans="1:8" ht="16.5" customHeight="1">
      <c r="A195" s="71"/>
      <c r="B195" s="98"/>
      <c r="C195" s="88"/>
      <c r="D195" s="239"/>
      <c r="E195" s="217"/>
      <c r="F195" s="143"/>
      <c r="G195" s="149" t="str">
        <f>IF(F195="",IF(D195="","",ROUNDDOWN(D195*F196,0)),IF(D195="","",ROUNDDOWN(D195*F195,0)))</f>
        <v/>
      </c>
      <c r="H195" s="87"/>
    </row>
    <row r="196" spans="1:8" ht="16.5" customHeight="1">
      <c r="A196" s="72"/>
      <c r="B196" s="212"/>
      <c r="C196" s="89"/>
      <c r="D196" s="240"/>
      <c r="E196" s="127"/>
      <c r="F196" s="144"/>
      <c r="G196" s="139" t="str">
        <f>IF(D196="","",ROUNDDOWN(D196*F196,0))</f>
        <v/>
      </c>
      <c r="H196" s="86"/>
    </row>
    <row r="197" spans="1:8" ht="16.5" customHeight="1">
      <c r="A197" s="71"/>
      <c r="B197" s="98"/>
      <c r="C197" s="88"/>
      <c r="D197" s="239"/>
      <c r="E197" s="217"/>
      <c r="F197" s="143"/>
      <c r="G197" s="149" t="str">
        <f>IF(F197="",IF(D197="","",ROUNDDOWN(D197*F198,0)),IF(D197="","",ROUNDDOWN(D197*F197,0)))</f>
        <v/>
      </c>
      <c r="H197" s="87"/>
    </row>
    <row r="198" spans="1:8" ht="16.5" customHeight="1">
      <c r="A198" s="72"/>
      <c r="B198" s="212"/>
      <c r="C198" s="89"/>
      <c r="D198" s="240"/>
      <c r="E198" s="127"/>
      <c r="F198" s="144"/>
      <c r="G198" s="139" t="str">
        <f>IF(D198="","",ROUNDDOWN(D198*F198,0))</f>
        <v/>
      </c>
      <c r="H198" s="86"/>
    </row>
    <row r="199" spans="1:8" ht="16.5" customHeight="1">
      <c r="A199" s="71"/>
      <c r="B199" s="98"/>
      <c r="C199" s="88"/>
      <c r="D199" s="239"/>
      <c r="E199" s="217"/>
      <c r="F199" s="143"/>
      <c r="G199" s="149" t="str">
        <f>IF(F199="",IF(D199="","",ROUNDDOWN(D199*F200,0)),IF(D199="","",ROUNDDOWN(D199*F199,0)))</f>
        <v/>
      </c>
      <c r="H199" s="87"/>
    </row>
    <row r="200" spans="1:8" ht="16.5" customHeight="1">
      <c r="A200" s="72"/>
      <c r="B200" s="212"/>
      <c r="C200" s="89"/>
      <c r="D200" s="240"/>
      <c r="E200" s="127"/>
      <c r="F200" s="144"/>
      <c r="G200" s="139" t="str">
        <f>IF(D200="","",ROUNDDOWN(D200*F200,0))</f>
        <v/>
      </c>
      <c r="H200" s="86"/>
    </row>
    <row r="201" spans="1:8" ht="16.5" customHeight="1">
      <c r="A201" s="71"/>
      <c r="B201" s="98"/>
      <c r="C201" s="88"/>
      <c r="D201" s="239"/>
      <c r="E201" s="217"/>
      <c r="F201" s="143"/>
      <c r="G201" s="149" t="str">
        <f>IF(F201="",IF(D201="","",ROUNDDOWN(D201*F202,0)),IF(D201="","",ROUNDDOWN(D201*F201,0)))</f>
        <v/>
      </c>
      <c r="H201" s="87"/>
    </row>
    <row r="202" spans="1:8" ht="16.5" customHeight="1">
      <c r="A202" s="72"/>
      <c r="B202" s="212"/>
      <c r="C202" s="89"/>
      <c r="D202" s="240"/>
      <c r="E202" s="127"/>
      <c r="F202" s="144"/>
      <c r="G202" s="139" t="str">
        <f>IF(D202="","",ROUNDDOWN(D202*F202,0))</f>
        <v/>
      </c>
      <c r="H202" s="86"/>
    </row>
    <row r="203" spans="1:8" ht="16.5" customHeight="1">
      <c r="A203" s="71"/>
      <c r="B203" s="98"/>
      <c r="C203" s="88"/>
      <c r="D203" s="239"/>
      <c r="E203" s="217"/>
      <c r="F203" s="143"/>
      <c r="G203" s="149" t="str">
        <f>IF(F203="",IF(D203="","",ROUNDDOWN(D203*F204,0)),IF(D203="","",ROUNDDOWN(D203*F203,0)))</f>
        <v/>
      </c>
      <c r="H203" s="87"/>
    </row>
    <row r="204" spans="1:8" ht="16.5" customHeight="1">
      <c r="A204" s="72"/>
      <c r="B204" s="212"/>
      <c r="C204" s="89"/>
      <c r="D204" s="240"/>
      <c r="E204" s="127"/>
      <c r="F204" s="144"/>
      <c r="G204" s="139" t="str">
        <f>IF(D204="","",ROUNDDOWN(D204*F204,0))</f>
        <v/>
      </c>
      <c r="H204" s="86"/>
    </row>
    <row r="205" spans="1:8" ht="16.5" customHeight="1">
      <c r="A205" s="71"/>
      <c r="B205" s="98"/>
      <c r="C205" s="88"/>
      <c r="D205" s="239"/>
      <c r="E205" s="217"/>
      <c r="F205" s="143"/>
      <c r="G205" s="149" t="str">
        <f>IF(F205="",IF(D205="","",ROUNDDOWN(D205*F206,0)),IF(D205="","",ROUNDDOWN(D205*F205,0)))</f>
        <v/>
      </c>
      <c r="H205" s="87"/>
    </row>
    <row r="206" spans="1:8" ht="16.5" customHeight="1">
      <c r="A206" s="72"/>
      <c r="B206" s="212"/>
      <c r="C206" s="89"/>
      <c r="D206" s="240"/>
      <c r="E206" s="127"/>
      <c r="F206" s="144"/>
      <c r="G206" s="139" t="str">
        <f>IF(D206="","",ROUNDDOWN(D206*F206,0))</f>
        <v/>
      </c>
      <c r="H206" s="86"/>
    </row>
    <row r="207" spans="1:8" ht="16.5" customHeight="1">
      <c r="A207" s="71"/>
      <c r="B207" s="98"/>
      <c r="C207" s="88"/>
      <c r="D207" s="239"/>
      <c r="E207" s="217"/>
      <c r="F207" s="143"/>
      <c r="G207" s="149" t="str">
        <f>IF(F207="",IF(D207="","",ROUNDDOWN(D207*F208,0)),IF(D207="","",ROUNDDOWN(D207*F207,0)))</f>
        <v/>
      </c>
      <c r="H207" s="87"/>
    </row>
    <row r="208" spans="1:8" ht="16.5" customHeight="1">
      <c r="A208" s="72"/>
      <c r="B208" s="212"/>
      <c r="C208" s="89"/>
      <c r="D208" s="240"/>
      <c r="E208" s="127"/>
      <c r="F208" s="144"/>
      <c r="G208" s="139" t="str">
        <f>IF(D208="","",ROUNDDOWN(D208*F208,0))</f>
        <v/>
      </c>
      <c r="H208" s="86"/>
    </row>
    <row r="209" spans="1:9" ht="16.5" customHeight="1">
      <c r="A209" s="71"/>
      <c r="B209" s="98"/>
      <c r="C209" s="88"/>
      <c r="D209" s="239"/>
      <c r="E209" s="217"/>
      <c r="F209" s="143"/>
      <c r="G209" s="149" t="str">
        <f>IF(F209="",IF(D209="","",ROUNDDOWN(D209*F210,0)),IF(D209="","",ROUNDDOWN(D209*F209,0)))</f>
        <v/>
      </c>
      <c r="H209" s="87"/>
    </row>
    <row r="210" spans="1:9" ht="16.5" customHeight="1">
      <c r="A210" s="72"/>
      <c r="B210" s="212"/>
      <c r="C210" s="89"/>
      <c r="D210" s="240"/>
      <c r="E210" s="127"/>
      <c r="F210" s="144"/>
      <c r="G210" s="139" t="str">
        <f>IF(D210="","",ROUNDDOWN(D210*F210,0))</f>
        <v/>
      </c>
      <c r="H210" s="86"/>
    </row>
    <row r="211" spans="1:9" ht="16.5" customHeight="1">
      <c r="A211" s="71"/>
      <c r="B211" s="98"/>
      <c r="C211" s="88"/>
      <c r="D211" s="239"/>
      <c r="E211" s="217"/>
      <c r="F211" s="143"/>
      <c r="G211" s="143"/>
      <c r="H211" s="87"/>
      <c r="I211" s="223"/>
    </row>
    <row r="212" spans="1:9" ht="16.5" customHeight="1">
      <c r="A212" s="72"/>
      <c r="B212" s="93" t="s">
        <v>46</v>
      </c>
      <c r="C212" s="89"/>
      <c r="D212" s="240"/>
      <c r="E212" s="127"/>
      <c r="F212" s="144"/>
      <c r="G212" s="221">
        <f>I212</f>
        <v>13869752</v>
      </c>
      <c r="H212" s="86"/>
      <c r="I212" s="223">
        <f>SUM(I5:I210)</f>
        <v>13869752</v>
      </c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5" fitToWidth="1" fitToHeight="1" orientation="landscape" usePrinterDefaults="1" r:id="rId1"/>
  <headerFooter alignWithMargins="0"/>
  <rowBreaks count="6" manualBreakCount="6">
    <brk id="32" max="7" man="1"/>
    <brk id="62" max="7" man="1"/>
    <brk id="92" max="7" man="1"/>
    <brk id="122" max="7" man="1"/>
    <brk id="152" max="7" man="1"/>
    <brk id="182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 tint="0.6"/>
  </sheetPr>
  <dimension ref="A1:X92"/>
  <sheetViews>
    <sheetView showZeros="0" view="pageBreakPreview" zoomScaleSheetLayoutView="100" workbookViewId="0">
      <selection activeCell="K12" sqref="K12"/>
    </sheetView>
  </sheetViews>
  <sheetFormatPr defaultColWidth="9" defaultRowHeight="16.5" customHeight="1"/>
  <cols>
    <col min="1" max="1" width="5.125" style="204" customWidth="1"/>
    <col min="2" max="2" width="22.5" style="205" customWidth="1"/>
    <col min="3" max="3" width="32.875" style="206" customWidth="1"/>
    <col min="4" max="4" width="11.125" style="207" customWidth="1"/>
    <col min="5" max="5" width="5.125" style="204" customWidth="1"/>
    <col min="6" max="6" width="12.75" style="208" customWidth="1"/>
    <col min="7" max="7" width="17.75" style="208" customWidth="1"/>
    <col min="8" max="8" width="27.75" style="209" customWidth="1"/>
    <col min="9" max="9" width="12.75" style="1" customWidth="1"/>
    <col min="10" max="10" width="9.625" style="1" customWidth="1"/>
    <col min="11" max="11" width="11.625" style="1" bestFit="1" customWidth="1"/>
    <col min="12" max="13" width="9.375" style="1" customWidth="1"/>
    <col min="14" max="14" width="13.875" style="63" bestFit="1" customWidth="1"/>
    <col min="15" max="15" width="3.75" style="63" customWidth="1"/>
    <col min="16" max="16" width="11.625" style="63" bestFit="1" customWidth="1"/>
    <col min="17" max="17" width="11.625" style="63" customWidth="1"/>
    <col min="18" max="18" width="11.875" style="63" customWidth="1"/>
    <col min="19" max="19" width="13.375" style="63" customWidth="1"/>
    <col min="20" max="20" width="12.375" style="63" customWidth="1"/>
    <col min="21" max="21" width="14.125" style="63" bestFit="1" customWidth="1"/>
    <col min="22" max="22" width="14.75" style="63" customWidth="1"/>
    <col min="23" max="16384" width="9" style="63"/>
  </cols>
  <sheetData>
    <row r="1" spans="1:24" ht="20.100000000000001" customHeight="1">
      <c r="A1" s="71" t="s">
        <v>33</v>
      </c>
      <c r="B1" s="210" t="s">
        <v>11</v>
      </c>
      <c r="C1" s="210" t="s">
        <v>35</v>
      </c>
      <c r="D1" s="213" t="s">
        <v>12</v>
      </c>
      <c r="E1" s="71" t="s">
        <v>16</v>
      </c>
      <c r="F1" s="218" t="s">
        <v>2</v>
      </c>
      <c r="G1" s="218" t="s">
        <v>1</v>
      </c>
      <c r="H1" s="222" t="s">
        <v>7</v>
      </c>
      <c r="I1" s="29"/>
      <c r="J1" s="29"/>
      <c r="K1" s="29"/>
      <c r="L1" s="29"/>
      <c r="M1" s="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0.100000000000001" customHeight="1">
      <c r="A2" s="72"/>
      <c r="B2" s="211"/>
      <c r="C2" s="211"/>
      <c r="D2" s="214"/>
      <c r="E2" s="72"/>
      <c r="F2" s="219"/>
      <c r="G2" s="219"/>
      <c r="H2" s="77"/>
      <c r="I2" s="29"/>
      <c r="J2" s="29"/>
      <c r="K2" s="227"/>
      <c r="L2" s="29"/>
      <c r="M2" s="29"/>
      <c r="N2" s="229"/>
      <c r="O2" s="228"/>
      <c r="P2" s="229"/>
      <c r="Q2" s="229"/>
      <c r="R2" s="229"/>
      <c r="S2" s="229"/>
      <c r="T2" s="229"/>
      <c r="U2" s="229"/>
      <c r="V2" s="228"/>
      <c r="W2" s="228"/>
      <c r="X2" s="228"/>
    </row>
    <row r="3" spans="1:24" ht="17.45" customHeight="1">
      <c r="A3" s="71"/>
      <c r="B3" s="95"/>
      <c r="C3" s="88"/>
      <c r="D3" s="215"/>
      <c r="E3" s="217"/>
      <c r="F3" s="143"/>
      <c r="G3" s="149" t="str">
        <f>IF(F3="",IF(D3="","",ROUNDDOWN(D3*F4,0)),IF(D3="","",ROUNDDOWN(D3*F3,0)))</f>
        <v/>
      </c>
      <c r="H3" s="87"/>
      <c r="I3" s="28"/>
      <c r="J3" s="28"/>
      <c r="K3" s="28"/>
      <c r="L3" s="28"/>
      <c r="M3" s="28"/>
      <c r="N3" s="230"/>
      <c r="O3" s="230"/>
      <c r="P3" s="230"/>
      <c r="Q3" s="230"/>
      <c r="R3" s="230"/>
      <c r="S3" s="230"/>
      <c r="T3" s="230"/>
      <c r="U3" s="228"/>
      <c r="V3" s="228"/>
      <c r="W3" s="228"/>
      <c r="X3" s="228"/>
    </row>
    <row r="4" spans="1:24" ht="17.45" customHeight="1">
      <c r="A4" s="72">
        <f>'建築工事（救助訓練塔）総括'!A20</f>
        <v>8</v>
      </c>
      <c r="B4" s="235" t="str">
        <f>'建築工事（救助訓練塔）総括'!B20</f>
        <v>防水工事</v>
      </c>
      <c r="C4" s="89"/>
      <c r="D4" s="216"/>
      <c r="E4" s="127"/>
      <c r="F4" s="144"/>
      <c r="G4" s="139" t="str">
        <f>IF(D4="","",ROUNDDOWN(D4*F4,0))</f>
        <v/>
      </c>
      <c r="H4" s="86"/>
      <c r="I4" s="226" t="str">
        <f>G4</f>
        <v/>
      </c>
      <c r="J4" s="28"/>
      <c r="K4" s="28"/>
      <c r="L4" s="28"/>
      <c r="M4" s="28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17.45" customHeight="1">
      <c r="A5" s="71"/>
      <c r="B5" s="98"/>
      <c r="C5" s="88"/>
      <c r="D5" s="215"/>
      <c r="E5" s="217"/>
      <c r="F5" s="143"/>
      <c r="G5" s="149" t="str">
        <f>IF(F5="",IF(D5="","",ROUNDDOWN(D5*F6,0)),IF(D5="","",ROUNDDOWN(D5*F5,0)))</f>
        <v/>
      </c>
      <c r="H5" s="87"/>
      <c r="I5" s="223"/>
      <c r="J5" s="28"/>
      <c r="K5" s="28"/>
      <c r="L5" s="28"/>
      <c r="M5" s="28"/>
      <c r="N5" s="230"/>
      <c r="O5" s="230"/>
      <c r="P5" s="230"/>
      <c r="Q5" s="230"/>
      <c r="R5" s="230"/>
      <c r="S5" s="230"/>
      <c r="T5" s="230"/>
      <c r="U5" s="228"/>
      <c r="V5" s="228"/>
      <c r="W5" s="228"/>
      <c r="X5" s="228"/>
    </row>
    <row r="6" spans="1:24" ht="17.45" customHeight="1">
      <c r="A6" s="72"/>
      <c r="B6" s="212" t="s">
        <v>98</v>
      </c>
      <c r="C6" s="89"/>
      <c r="D6" s="216">
        <v>145</v>
      </c>
      <c r="E6" s="127" t="s">
        <v>120</v>
      </c>
      <c r="F6" s="144">
        <v>19900</v>
      </c>
      <c r="G6" s="139">
        <f>IF(D6="","",ROUNDDOWN(D6*F6,0))</f>
        <v>2885500</v>
      </c>
      <c r="H6" s="86"/>
      <c r="I6" s="226">
        <f>G6</f>
        <v>2885500</v>
      </c>
      <c r="J6" s="28"/>
      <c r="K6" s="28"/>
      <c r="L6" s="28"/>
      <c r="M6" s="28"/>
      <c r="N6" s="230"/>
      <c r="O6" s="230"/>
      <c r="P6" s="230"/>
      <c r="Q6" s="230"/>
      <c r="R6" s="230"/>
      <c r="S6" s="230"/>
      <c r="T6" s="230"/>
      <c r="U6" s="228"/>
      <c r="V6" s="228"/>
      <c r="W6" s="228"/>
      <c r="X6" s="228"/>
    </row>
    <row r="7" spans="1:24" ht="17.45" customHeight="1">
      <c r="A7" s="71"/>
      <c r="B7" s="98"/>
      <c r="C7" s="88"/>
      <c r="D7" s="215"/>
      <c r="E7" s="217"/>
      <c r="F7" s="143"/>
      <c r="G7" s="149" t="str">
        <f>IF(F7="",IF(D7="","",ROUNDDOWN(D7*F8,0)),IF(D7="","",ROUNDDOWN(D7*F7,0)))</f>
        <v/>
      </c>
      <c r="H7" s="87"/>
      <c r="I7" s="28"/>
      <c r="J7" s="28"/>
      <c r="K7" s="28"/>
      <c r="L7" s="28"/>
      <c r="M7" s="28"/>
      <c r="N7" s="230"/>
      <c r="O7" s="230"/>
      <c r="P7" s="230"/>
      <c r="Q7" s="230"/>
      <c r="R7" s="230"/>
      <c r="S7" s="230"/>
      <c r="T7" s="230"/>
      <c r="U7" s="228"/>
      <c r="V7" s="228"/>
      <c r="W7" s="228"/>
      <c r="X7" s="228"/>
    </row>
    <row r="8" spans="1:24" ht="17.45" customHeight="1">
      <c r="A8" s="72"/>
      <c r="B8" s="212"/>
      <c r="C8" s="89"/>
      <c r="D8" s="216"/>
      <c r="E8" s="127"/>
      <c r="F8" s="144"/>
      <c r="G8" s="139" t="str">
        <f>IF(D8="","",ROUNDDOWN(D8*F8,0))</f>
        <v/>
      </c>
      <c r="H8" s="86"/>
      <c r="I8" s="226" t="str">
        <f>G8</f>
        <v/>
      </c>
      <c r="J8" s="28"/>
      <c r="K8" s="28"/>
      <c r="L8" s="28"/>
      <c r="M8" s="28"/>
      <c r="N8" s="230"/>
      <c r="O8" s="230"/>
      <c r="P8" s="230"/>
      <c r="Q8" s="230"/>
      <c r="R8" s="230"/>
      <c r="S8" s="230"/>
      <c r="T8" s="230"/>
      <c r="U8" s="230"/>
      <c r="V8" s="230"/>
      <c r="W8" s="228"/>
      <c r="X8" s="228"/>
    </row>
    <row r="9" spans="1:24" ht="17.45" customHeight="1">
      <c r="A9" s="71"/>
      <c r="B9" s="98"/>
      <c r="C9" s="88"/>
      <c r="D9" s="215"/>
      <c r="E9" s="217"/>
      <c r="F9" s="143"/>
      <c r="G9" s="149" t="str">
        <f>IF(F9="",IF(D9="","",ROUNDDOWN(D9*F10,0)),IF(D9="","",ROUNDDOWN(D9*F9,0)))</f>
        <v/>
      </c>
      <c r="H9" s="87"/>
      <c r="I9" s="28"/>
      <c r="J9" s="28"/>
      <c r="K9" s="28"/>
      <c r="L9" s="28"/>
      <c r="M9" s="28"/>
      <c r="N9" s="230"/>
      <c r="O9" s="230"/>
      <c r="P9" s="230"/>
      <c r="Q9" s="230"/>
      <c r="R9" s="230"/>
      <c r="S9" s="230"/>
      <c r="T9" s="230"/>
      <c r="U9" s="228"/>
      <c r="V9" s="228"/>
      <c r="W9" s="228"/>
      <c r="X9" s="228"/>
    </row>
    <row r="10" spans="1:24" ht="17.45" customHeight="1">
      <c r="A10" s="72"/>
      <c r="B10" s="212"/>
      <c r="C10" s="89"/>
      <c r="D10" s="238"/>
      <c r="E10" s="127"/>
      <c r="F10" s="144"/>
      <c r="G10" s="139" t="str">
        <f>IF(D10="","",ROUNDDOWN(D10*F10,0))</f>
        <v/>
      </c>
      <c r="H10" s="86"/>
      <c r="I10" s="226" t="str">
        <f>G10</f>
        <v/>
      </c>
      <c r="J10" s="28"/>
      <c r="K10" s="28"/>
      <c r="L10" s="28"/>
      <c r="M10" s="28"/>
      <c r="N10" s="230"/>
      <c r="O10" s="230"/>
      <c r="P10" s="230"/>
      <c r="Q10" s="230"/>
      <c r="R10" s="230"/>
      <c r="S10" s="230"/>
      <c r="T10" s="230"/>
      <c r="U10" s="230"/>
      <c r="V10" s="230"/>
      <c r="W10" s="228"/>
      <c r="X10" s="228"/>
    </row>
    <row r="11" spans="1:24" ht="17.45" customHeight="1">
      <c r="A11" s="71"/>
      <c r="B11" s="98"/>
      <c r="C11" s="88"/>
      <c r="D11" s="215"/>
      <c r="E11" s="217"/>
      <c r="F11" s="143"/>
      <c r="G11" s="149" t="str">
        <f>IF(F11="",IF(D11="","",ROUNDDOWN(D11*F12,0)),IF(D11="","",ROUNDDOWN(D11*F11,0)))</f>
        <v/>
      </c>
      <c r="H11" s="87"/>
      <c r="I11" s="28"/>
      <c r="J11" s="28"/>
      <c r="K11" s="28"/>
      <c r="L11" s="28"/>
      <c r="M11" s="28"/>
      <c r="N11" s="230"/>
      <c r="O11" s="230"/>
      <c r="P11" s="230"/>
      <c r="Q11" s="230"/>
      <c r="R11" s="230"/>
      <c r="S11" s="230"/>
      <c r="T11" s="230"/>
      <c r="U11" s="228"/>
      <c r="V11" s="228"/>
      <c r="W11" s="228"/>
      <c r="X11" s="228"/>
    </row>
    <row r="12" spans="1:24" ht="17.45" customHeight="1">
      <c r="A12" s="72"/>
      <c r="B12" s="212"/>
      <c r="C12" s="89"/>
      <c r="D12" s="238"/>
      <c r="E12" s="127"/>
      <c r="F12" s="144"/>
      <c r="G12" s="139" t="str">
        <f>IF(D12="","",ROUNDDOWN(D12*F12,0))</f>
        <v/>
      </c>
      <c r="H12" s="86"/>
      <c r="I12" s="226" t="str">
        <f>G12</f>
        <v/>
      </c>
      <c r="J12" s="28"/>
      <c r="K12" s="28"/>
      <c r="L12" s="28"/>
      <c r="M12" s="28"/>
      <c r="N12" s="230"/>
      <c r="O12" s="230"/>
      <c r="P12" s="230"/>
      <c r="Q12" s="230"/>
      <c r="R12" s="230"/>
      <c r="S12" s="230"/>
      <c r="T12" s="230"/>
      <c r="U12" s="230"/>
      <c r="V12" s="230"/>
      <c r="W12" s="228"/>
      <c r="X12" s="228"/>
    </row>
    <row r="13" spans="1:24" ht="17.45" customHeight="1">
      <c r="A13" s="71"/>
      <c r="B13" s="98"/>
      <c r="C13" s="88"/>
      <c r="D13" s="215"/>
      <c r="E13" s="217"/>
      <c r="F13" s="143"/>
      <c r="G13" s="149" t="str">
        <f>IF(F13="",IF(D13="","",ROUNDDOWN(D13*F14,0)),IF(D13="","",ROUNDDOWN(D13*F13,0)))</f>
        <v/>
      </c>
      <c r="H13" s="87"/>
      <c r="I13" s="28"/>
      <c r="J13" s="28"/>
      <c r="K13" s="28"/>
      <c r="L13" s="28"/>
      <c r="M13" s="28"/>
      <c r="N13" s="230"/>
      <c r="O13" s="230"/>
      <c r="P13" s="230"/>
      <c r="Q13" s="230"/>
      <c r="R13" s="230"/>
      <c r="S13" s="230"/>
      <c r="T13" s="230"/>
      <c r="U13" s="228"/>
      <c r="V13" s="228"/>
      <c r="W13" s="228"/>
      <c r="X13" s="228"/>
    </row>
    <row r="14" spans="1:24" ht="17.45" customHeight="1">
      <c r="A14" s="72"/>
      <c r="B14" s="212"/>
      <c r="C14" s="89"/>
      <c r="D14" s="238"/>
      <c r="E14" s="127"/>
      <c r="F14" s="144"/>
      <c r="G14" s="139" t="str">
        <f>IF(D14="","",ROUNDDOWN(D14*F14,0))</f>
        <v/>
      </c>
      <c r="H14" s="86"/>
      <c r="I14" s="226" t="str">
        <f>G14</f>
        <v/>
      </c>
      <c r="J14" s="28"/>
      <c r="K14" s="28"/>
      <c r="L14" s="28"/>
      <c r="M14" s="28"/>
      <c r="N14" s="230"/>
      <c r="O14" s="230"/>
      <c r="P14" s="230"/>
      <c r="Q14" s="230"/>
      <c r="R14" s="230"/>
      <c r="S14" s="230"/>
      <c r="T14" s="230"/>
      <c r="U14" s="230"/>
      <c r="V14" s="230"/>
      <c r="W14" s="228"/>
      <c r="X14" s="228"/>
    </row>
    <row r="15" spans="1:24" ht="17.45" customHeight="1">
      <c r="A15" s="71"/>
      <c r="B15" s="98"/>
      <c r="C15" s="88"/>
      <c r="D15" s="215"/>
      <c r="E15" s="217"/>
      <c r="F15" s="143"/>
      <c r="G15" s="149" t="str">
        <f>IF(F15="",IF(D15="","",ROUNDDOWN(D15*F16,0)),IF(D15="","",ROUNDDOWN(D15*F15,0)))</f>
        <v/>
      </c>
      <c r="H15" s="87"/>
      <c r="I15" s="28"/>
      <c r="J15" s="28"/>
      <c r="K15" s="28"/>
      <c r="L15" s="28"/>
      <c r="M15" s="28"/>
      <c r="N15" s="230"/>
      <c r="O15" s="230"/>
      <c r="P15" s="230"/>
      <c r="Q15" s="230"/>
      <c r="R15" s="230"/>
      <c r="S15" s="230"/>
      <c r="T15" s="230"/>
      <c r="U15" s="228"/>
      <c r="V15" s="228"/>
      <c r="W15" s="228"/>
      <c r="X15" s="228"/>
    </row>
    <row r="16" spans="1:24" ht="17.45" customHeight="1">
      <c r="A16" s="72"/>
      <c r="B16" s="212"/>
      <c r="C16" s="89"/>
      <c r="D16" s="238"/>
      <c r="E16" s="127"/>
      <c r="F16" s="144"/>
      <c r="G16" s="139" t="str">
        <f>IF(D16="","",ROUNDDOWN(D16*F16,0))</f>
        <v/>
      </c>
      <c r="H16" s="86"/>
      <c r="I16" s="226" t="str">
        <f>G16</f>
        <v/>
      </c>
      <c r="J16" s="28"/>
      <c r="K16" s="28"/>
      <c r="L16" s="28"/>
      <c r="M16" s="28"/>
      <c r="N16" s="230"/>
      <c r="O16" s="230"/>
      <c r="P16" s="230"/>
      <c r="Q16" s="230"/>
      <c r="R16" s="230"/>
      <c r="S16" s="230"/>
      <c r="T16" s="230"/>
      <c r="U16" s="230"/>
      <c r="V16" s="230"/>
      <c r="W16" s="228"/>
      <c r="X16" s="228"/>
    </row>
    <row r="17" spans="1:24" ht="17.45" customHeight="1">
      <c r="A17" s="71"/>
      <c r="B17" s="98"/>
      <c r="C17" s="88"/>
      <c r="D17" s="215"/>
      <c r="E17" s="217"/>
      <c r="F17" s="143"/>
      <c r="G17" s="149" t="str">
        <f>IF(F17="",IF(D17="","",ROUNDDOWN(D17*F18,0)),IF(D17="","",ROUNDDOWN(D17*F17,0)))</f>
        <v/>
      </c>
      <c r="H17" s="87"/>
      <c r="I17" s="28"/>
      <c r="J17" s="28"/>
      <c r="K17" s="28"/>
      <c r="L17" s="28"/>
      <c r="M17" s="28"/>
      <c r="N17" s="230"/>
      <c r="O17" s="230"/>
      <c r="P17" s="230"/>
      <c r="Q17" s="230"/>
      <c r="R17" s="230"/>
      <c r="S17" s="230"/>
      <c r="T17" s="230"/>
      <c r="U17" s="228"/>
      <c r="V17" s="228"/>
      <c r="W17" s="228"/>
      <c r="X17" s="228"/>
    </row>
    <row r="18" spans="1:24" ht="17.45" customHeight="1">
      <c r="A18" s="72"/>
      <c r="B18" s="212"/>
      <c r="C18" s="89"/>
      <c r="D18" s="238"/>
      <c r="E18" s="127"/>
      <c r="F18" s="144"/>
      <c r="G18" s="139" t="str">
        <f>IF(D18="","",ROUNDDOWN(D18*F18,0))</f>
        <v/>
      </c>
      <c r="H18" s="86"/>
      <c r="I18" s="226" t="str">
        <f>G18</f>
        <v/>
      </c>
      <c r="J18" s="28"/>
      <c r="K18" s="28"/>
      <c r="L18" s="28"/>
      <c r="M18" s="28"/>
      <c r="N18" s="230"/>
      <c r="O18" s="230"/>
      <c r="P18" s="230"/>
      <c r="Q18" s="230"/>
      <c r="R18" s="230"/>
      <c r="S18" s="230"/>
      <c r="T18" s="230"/>
      <c r="U18" s="230"/>
      <c r="V18" s="230"/>
      <c r="W18" s="228"/>
      <c r="X18" s="228"/>
    </row>
    <row r="19" spans="1:24" ht="17.45" customHeight="1">
      <c r="A19" s="71"/>
      <c r="B19" s="98"/>
      <c r="C19" s="88"/>
      <c r="D19" s="215"/>
      <c r="E19" s="217"/>
      <c r="F19" s="143"/>
      <c r="G19" s="149" t="str">
        <f>IF(F19="",IF(D19="","",ROUNDDOWN(D19*F20,0)),IF(D19="","",ROUNDDOWN(D19*F19,0)))</f>
        <v/>
      </c>
      <c r="H19" s="87"/>
      <c r="I19" s="28"/>
      <c r="J19" s="28"/>
      <c r="K19" s="28"/>
      <c r="L19" s="28"/>
      <c r="M19" s="28"/>
      <c r="N19" s="230"/>
      <c r="O19" s="230"/>
      <c r="P19" s="230"/>
      <c r="Q19" s="230"/>
      <c r="R19" s="230"/>
      <c r="S19" s="230"/>
      <c r="T19" s="230"/>
      <c r="U19" s="228"/>
      <c r="V19" s="228"/>
      <c r="W19" s="228"/>
      <c r="X19" s="228"/>
    </row>
    <row r="20" spans="1:24" ht="17.45" customHeight="1">
      <c r="A20" s="72"/>
      <c r="B20" s="212"/>
      <c r="C20" s="89"/>
      <c r="D20" s="216"/>
      <c r="E20" s="127"/>
      <c r="F20" s="144"/>
      <c r="G20" s="139" t="str">
        <f>IF(D20="","",ROUNDDOWN(D20*F20,0))</f>
        <v/>
      </c>
      <c r="H20" s="86"/>
      <c r="I20" s="226" t="str">
        <f>G20</f>
        <v/>
      </c>
      <c r="J20" s="28"/>
      <c r="K20" s="28"/>
      <c r="L20" s="28"/>
      <c r="M20" s="28"/>
      <c r="N20" s="230"/>
      <c r="O20" s="230"/>
      <c r="P20" s="230"/>
      <c r="Q20" s="230"/>
      <c r="R20" s="230"/>
      <c r="S20" s="230"/>
      <c r="T20" s="230"/>
      <c r="U20" s="230"/>
      <c r="V20" s="230"/>
      <c r="W20" s="228"/>
      <c r="X20" s="228"/>
    </row>
    <row r="21" spans="1:24" ht="17.45" customHeight="1">
      <c r="A21" s="71"/>
      <c r="B21" s="98"/>
      <c r="C21" s="88"/>
      <c r="D21" s="215"/>
      <c r="E21" s="217"/>
      <c r="F21" s="143"/>
      <c r="G21" s="149" t="str">
        <f>IF(F21="",IF(D21="","",ROUNDDOWN(D21*F22,0)),IF(D21="","",ROUNDDOWN(D21*F21,0)))</f>
        <v/>
      </c>
      <c r="H21" s="87"/>
      <c r="I21" s="28"/>
      <c r="J21" s="28"/>
      <c r="K21" s="28"/>
      <c r="L21" s="28"/>
      <c r="M21" s="28"/>
      <c r="N21" s="230"/>
      <c r="O21" s="230"/>
      <c r="P21" s="230"/>
      <c r="Q21" s="230"/>
      <c r="R21" s="230"/>
      <c r="S21" s="230"/>
      <c r="T21" s="230"/>
      <c r="U21" s="228"/>
      <c r="V21" s="228"/>
      <c r="W21" s="228"/>
      <c r="X21" s="228"/>
    </row>
    <row r="22" spans="1:24" ht="17.45" customHeight="1">
      <c r="A22" s="72"/>
      <c r="B22" s="212"/>
      <c r="C22" s="89"/>
      <c r="D22" s="135"/>
      <c r="E22" s="127"/>
      <c r="F22" s="144"/>
      <c r="G22" s="139" t="str">
        <f>IF(D22="","",ROUNDDOWN(D22*F22,0))</f>
        <v/>
      </c>
      <c r="H22" s="86"/>
      <c r="I22" s="226" t="str">
        <f>G22</f>
        <v/>
      </c>
      <c r="J22" s="28"/>
      <c r="K22" s="28"/>
      <c r="L22" s="28"/>
      <c r="M22" s="28"/>
      <c r="N22" s="230"/>
      <c r="O22" s="230"/>
      <c r="P22" s="230"/>
      <c r="Q22" s="230"/>
      <c r="R22" s="230"/>
      <c r="S22" s="230"/>
      <c r="T22" s="230"/>
      <c r="U22" s="230"/>
      <c r="V22" s="230"/>
      <c r="W22" s="228"/>
      <c r="X22" s="228"/>
    </row>
    <row r="23" spans="1:24" ht="17.45" customHeight="1">
      <c r="A23" s="71"/>
      <c r="B23" s="98"/>
      <c r="C23" s="88"/>
      <c r="D23" s="215"/>
      <c r="E23" s="217"/>
      <c r="F23" s="143"/>
      <c r="G23" s="149" t="str">
        <f>IF(F23="",IF(D23="","",ROUNDDOWN(D23*F24,0)),IF(D23="","",ROUNDDOWN(D23*F23,0)))</f>
        <v/>
      </c>
      <c r="H23" s="87"/>
      <c r="I23" s="223"/>
      <c r="J23" s="28"/>
      <c r="K23" s="28"/>
      <c r="L23" s="28"/>
      <c r="M23" s="28"/>
      <c r="N23" s="230"/>
      <c r="O23" s="230"/>
      <c r="P23" s="230"/>
      <c r="Q23" s="230"/>
      <c r="R23" s="230"/>
      <c r="S23" s="230"/>
      <c r="T23" s="230"/>
      <c r="U23" s="228"/>
      <c r="V23" s="228"/>
      <c r="W23" s="228"/>
      <c r="X23" s="228"/>
    </row>
    <row r="24" spans="1:24" ht="17.45" customHeight="1">
      <c r="A24" s="72"/>
      <c r="B24" s="212"/>
      <c r="C24" s="89"/>
      <c r="D24" s="135"/>
      <c r="E24" s="127"/>
      <c r="F24" s="144"/>
      <c r="G24" s="139" t="str">
        <f>IF(D24="","",ROUNDDOWN(D24*F24,0))</f>
        <v/>
      </c>
      <c r="H24" s="86"/>
      <c r="I24" s="226" t="str">
        <f>G24</f>
        <v/>
      </c>
      <c r="J24" s="28"/>
      <c r="K24" s="28"/>
      <c r="L24" s="28"/>
      <c r="M24" s="28"/>
      <c r="N24" s="230"/>
      <c r="O24" s="230"/>
      <c r="P24" s="230"/>
      <c r="Q24" s="230"/>
      <c r="R24" s="230"/>
      <c r="S24" s="230"/>
      <c r="T24" s="230"/>
      <c r="U24" s="230"/>
      <c r="V24" s="230"/>
      <c r="W24" s="228"/>
      <c r="X24" s="228"/>
    </row>
    <row r="25" spans="1:24" ht="17.45" customHeight="1">
      <c r="A25" s="71"/>
      <c r="B25" s="98"/>
      <c r="C25" s="88"/>
      <c r="D25" s="133"/>
      <c r="E25" s="217"/>
      <c r="F25" s="143"/>
      <c r="G25" s="149" t="str">
        <f>IF(F25="",IF(D25="","",ROUNDDOWN(D25*F26,0)),IF(D25="","",ROUNDDOWN(D25*F25,0)))</f>
        <v/>
      </c>
      <c r="H25" s="87"/>
      <c r="I25" s="223"/>
      <c r="J25" s="28"/>
      <c r="K25" s="28"/>
      <c r="L25" s="28"/>
      <c r="M25" s="28"/>
      <c r="N25" s="230"/>
      <c r="O25" s="230"/>
      <c r="P25" s="230"/>
      <c r="Q25" s="230"/>
      <c r="R25" s="230"/>
      <c r="S25" s="230"/>
      <c r="T25" s="230"/>
      <c r="U25" s="228"/>
      <c r="V25" s="228"/>
      <c r="W25" s="228"/>
      <c r="X25" s="228"/>
    </row>
    <row r="26" spans="1:24" ht="17.45" customHeight="1">
      <c r="A26" s="72"/>
      <c r="B26" s="212"/>
      <c r="C26" s="89"/>
      <c r="D26" s="135"/>
      <c r="E26" s="127"/>
      <c r="F26" s="144"/>
      <c r="G26" s="139" t="str">
        <f>IF(D26="","",ROUNDDOWN(D26*F26,0))</f>
        <v/>
      </c>
      <c r="H26" s="86"/>
      <c r="I26" s="226" t="str">
        <f>G26</f>
        <v/>
      </c>
      <c r="J26" s="28"/>
      <c r="K26" s="28"/>
      <c r="L26" s="28"/>
      <c r="M26" s="28"/>
      <c r="N26" s="230"/>
      <c r="O26" s="230"/>
      <c r="P26" s="230"/>
      <c r="Q26" s="230"/>
      <c r="R26" s="230"/>
      <c r="S26" s="230"/>
      <c r="T26" s="230"/>
      <c r="U26" s="230"/>
      <c r="V26" s="230"/>
      <c r="W26" s="228"/>
      <c r="X26" s="228"/>
    </row>
    <row r="27" spans="1:24" ht="17.45" customHeight="1">
      <c r="A27" s="71"/>
      <c r="B27" s="98"/>
      <c r="C27" s="88"/>
      <c r="D27" s="133"/>
      <c r="E27" s="217"/>
      <c r="F27" s="143"/>
      <c r="G27" s="149" t="str">
        <f>IF(F27="",IF(D27="","",ROUNDDOWN(D27*F28,0)),IF(D27="","",ROUNDDOWN(D27*F27,0)))</f>
        <v/>
      </c>
      <c r="H27" s="87"/>
      <c r="I27" s="223"/>
      <c r="J27" s="28"/>
      <c r="K27" s="28"/>
      <c r="L27" s="28"/>
      <c r="M27" s="28"/>
      <c r="N27" s="230"/>
      <c r="O27" s="230"/>
      <c r="P27" s="230"/>
      <c r="Q27" s="230"/>
      <c r="R27" s="230"/>
      <c r="S27" s="230"/>
      <c r="T27" s="230"/>
      <c r="U27" s="228"/>
      <c r="V27" s="228"/>
      <c r="W27" s="228"/>
      <c r="X27" s="228"/>
    </row>
    <row r="28" spans="1:24" ht="17.45" customHeight="1">
      <c r="A28" s="72"/>
      <c r="B28" s="212"/>
      <c r="C28" s="89"/>
      <c r="D28" s="135"/>
      <c r="E28" s="127"/>
      <c r="F28" s="144"/>
      <c r="G28" s="139" t="str">
        <f>IF(D28="","",ROUNDDOWN(D28*F28,0))</f>
        <v/>
      </c>
      <c r="H28" s="86"/>
      <c r="I28" s="226" t="str">
        <f>G28</f>
        <v/>
      </c>
      <c r="J28" s="28"/>
      <c r="K28" s="28"/>
      <c r="L28" s="28"/>
      <c r="M28" s="28"/>
      <c r="N28" s="230"/>
      <c r="O28" s="230"/>
      <c r="P28" s="230"/>
      <c r="Q28" s="230"/>
      <c r="R28" s="230"/>
      <c r="S28" s="230"/>
      <c r="T28" s="230"/>
      <c r="U28" s="230"/>
      <c r="V28" s="230"/>
      <c r="W28" s="228"/>
      <c r="X28" s="228"/>
    </row>
    <row r="29" spans="1:24" ht="17.45" customHeight="1">
      <c r="A29" s="71"/>
      <c r="B29" s="98"/>
      <c r="C29" s="88"/>
      <c r="D29" s="215"/>
      <c r="E29" s="217"/>
      <c r="F29" s="143"/>
      <c r="G29" s="149" t="str">
        <f>IF(F29="",IF(D29="","",ROUNDDOWN(D29*F30,0)),IF(D29="","",ROUNDDOWN(D29*F29,0)))</f>
        <v/>
      </c>
      <c r="H29" s="87"/>
      <c r="I29" s="223"/>
      <c r="J29" s="28"/>
      <c r="K29" s="28"/>
      <c r="L29" s="28"/>
      <c r="M29" s="28"/>
      <c r="N29" s="230"/>
      <c r="O29" s="230"/>
      <c r="P29" s="230"/>
      <c r="Q29" s="230"/>
      <c r="R29" s="230"/>
      <c r="S29" s="230"/>
      <c r="T29" s="230"/>
      <c r="U29" s="228"/>
      <c r="V29" s="228"/>
      <c r="W29" s="228"/>
      <c r="X29" s="228"/>
    </row>
    <row r="30" spans="1:24" ht="17.45" customHeight="1">
      <c r="A30" s="72"/>
      <c r="B30" s="212"/>
      <c r="C30" s="89"/>
      <c r="D30" s="216"/>
      <c r="E30" s="127"/>
      <c r="F30" s="144"/>
      <c r="G30" s="139" t="str">
        <f>IF(D30="","",ROUNDDOWN(D30*F30,0))</f>
        <v/>
      </c>
      <c r="H30" s="86"/>
      <c r="I30" s="236" t="str">
        <f>G30</f>
        <v/>
      </c>
      <c r="J30" s="28"/>
      <c r="K30" s="28"/>
      <c r="L30" s="28"/>
      <c r="M30" s="28"/>
      <c r="N30" s="230"/>
      <c r="O30" s="230"/>
      <c r="P30" s="230"/>
      <c r="Q30" s="230"/>
      <c r="R30" s="230"/>
      <c r="S30" s="230"/>
      <c r="T30" s="230"/>
      <c r="U30" s="228"/>
      <c r="V30" s="228"/>
      <c r="W30" s="228"/>
      <c r="X30" s="228"/>
    </row>
    <row r="31" spans="1:24" ht="17.45" customHeight="1">
      <c r="A31" s="71"/>
      <c r="B31" s="98"/>
      <c r="C31" s="88"/>
      <c r="D31" s="215"/>
      <c r="E31" s="217"/>
      <c r="F31" s="143"/>
      <c r="G31" s="143"/>
      <c r="H31" s="87"/>
      <c r="I31" s="223"/>
      <c r="J31" s="28"/>
      <c r="K31" s="28"/>
      <c r="L31" s="28"/>
      <c r="M31" s="28"/>
      <c r="N31" s="230"/>
      <c r="O31" s="230"/>
      <c r="P31" s="230"/>
      <c r="Q31" s="230"/>
      <c r="R31" s="230"/>
      <c r="S31" s="230"/>
      <c r="T31" s="230"/>
      <c r="U31" s="228"/>
      <c r="V31" s="228"/>
      <c r="W31" s="228"/>
      <c r="X31" s="228"/>
    </row>
    <row r="32" spans="1:24" ht="17.45" customHeight="1">
      <c r="A32" s="72"/>
      <c r="B32" s="93" t="s">
        <v>46</v>
      </c>
      <c r="C32" s="89"/>
      <c r="D32" s="216"/>
      <c r="E32" s="127"/>
      <c r="F32" s="144"/>
      <c r="G32" s="221">
        <f>I32</f>
        <v>2885500</v>
      </c>
      <c r="H32" s="86"/>
      <c r="I32" s="223">
        <f>SUM(I3:I30)</f>
        <v>2885500</v>
      </c>
      <c r="J32" s="28"/>
      <c r="K32" s="28"/>
      <c r="L32" s="28"/>
      <c r="M32" s="28"/>
      <c r="N32" s="230"/>
      <c r="O32" s="230"/>
      <c r="P32" s="230"/>
      <c r="Q32" s="230"/>
      <c r="R32" s="230"/>
      <c r="S32" s="230"/>
      <c r="T32" s="230"/>
      <c r="U32" s="230"/>
      <c r="V32" s="230"/>
      <c r="W32" s="228"/>
      <c r="X32" s="228"/>
    </row>
    <row r="33" spans="1:24" ht="17.45" customHeight="1">
      <c r="A33" s="71"/>
      <c r="B33" s="98"/>
      <c r="C33" s="88"/>
      <c r="D33" s="215"/>
      <c r="E33" s="217"/>
      <c r="F33" s="143"/>
      <c r="G33" s="149" t="str">
        <f>IF(F33="",IF(D33="","",ROUNDDOWN(D33*F34,0)),IF(D33="","",ROUNDDOWN(D33*F33,0)))</f>
        <v/>
      </c>
      <c r="H33" s="87"/>
      <c r="I33" s="28"/>
      <c r="J33" s="28"/>
      <c r="K33" s="28"/>
      <c r="L33" s="28"/>
      <c r="M33" s="28"/>
      <c r="N33" s="230"/>
      <c r="O33" s="230"/>
      <c r="P33" s="230"/>
      <c r="Q33" s="230"/>
      <c r="R33" s="230"/>
      <c r="S33" s="230"/>
      <c r="T33" s="230"/>
      <c r="U33" s="228"/>
      <c r="V33" s="228"/>
      <c r="W33" s="228"/>
      <c r="X33" s="228"/>
    </row>
    <row r="34" spans="1:24" ht="17.45" customHeight="1">
      <c r="A34" s="72"/>
      <c r="B34" s="212"/>
      <c r="C34" s="89"/>
      <c r="D34" s="135"/>
      <c r="E34" s="127"/>
      <c r="F34" s="144"/>
      <c r="G34" s="139" t="str">
        <f>IF(D34="","",ROUNDDOWN(D34*F34,0))</f>
        <v/>
      </c>
      <c r="H34" s="86"/>
      <c r="I34" s="28" t="str">
        <f>G34</f>
        <v/>
      </c>
      <c r="J34" s="28"/>
      <c r="K34" s="28"/>
      <c r="L34" s="28"/>
      <c r="M34" s="28"/>
      <c r="N34" s="230"/>
      <c r="O34" s="230"/>
      <c r="P34" s="230"/>
      <c r="Q34" s="230"/>
      <c r="R34" s="230"/>
      <c r="S34" s="230"/>
      <c r="T34" s="230"/>
      <c r="U34" s="228"/>
      <c r="V34" s="228"/>
      <c r="W34" s="228"/>
      <c r="X34" s="228"/>
    </row>
    <row r="35" spans="1:24" ht="17.45" customHeight="1">
      <c r="A35" s="71"/>
      <c r="B35" s="98"/>
      <c r="C35" s="88"/>
      <c r="D35" s="215"/>
      <c r="E35" s="217"/>
      <c r="F35" s="143"/>
      <c r="G35" s="149" t="str">
        <f>IF(F35="",IF(D35="","",ROUNDDOWN(D35*F36,0)),IF(D35="","",ROUNDDOWN(D35*F35,0)))</f>
        <v/>
      </c>
      <c r="H35" s="87"/>
      <c r="I35" s="223"/>
      <c r="J35" s="28"/>
      <c r="K35" s="28"/>
      <c r="L35" s="28"/>
      <c r="M35" s="28"/>
      <c r="N35" s="230"/>
      <c r="O35" s="230"/>
      <c r="P35" s="230"/>
      <c r="Q35" s="230"/>
      <c r="R35" s="230"/>
      <c r="S35" s="230"/>
      <c r="T35" s="230"/>
      <c r="U35" s="228"/>
      <c r="V35" s="228"/>
      <c r="W35" s="228"/>
      <c r="X35" s="228"/>
    </row>
    <row r="36" spans="1:24" ht="17.45" customHeight="1">
      <c r="A36" s="72"/>
      <c r="B36" s="212"/>
      <c r="C36" s="89"/>
      <c r="D36" s="135"/>
      <c r="E36" s="127"/>
      <c r="F36" s="144"/>
      <c r="G36" s="139" t="str">
        <f>IF(D36="","",ROUNDDOWN(D36*F36,0))</f>
        <v/>
      </c>
      <c r="H36" s="86"/>
      <c r="I36" s="226" t="str">
        <f>G36</f>
        <v/>
      </c>
      <c r="J36" s="28"/>
      <c r="K36" s="28"/>
      <c r="L36" s="28"/>
      <c r="M36" s="28"/>
      <c r="N36" s="230"/>
      <c r="O36" s="230"/>
      <c r="P36" s="230"/>
      <c r="Q36" s="230"/>
      <c r="R36" s="230"/>
      <c r="S36" s="230"/>
      <c r="T36" s="230"/>
      <c r="U36" s="228"/>
      <c r="V36" s="228"/>
      <c r="W36" s="228"/>
      <c r="X36" s="228"/>
    </row>
    <row r="37" spans="1:24" ht="17.45" customHeight="1">
      <c r="A37" s="71"/>
      <c r="B37" s="98"/>
      <c r="C37" s="88"/>
      <c r="D37" s="215"/>
      <c r="E37" s="217"/>
      <c r="F37" s="143"/>
      <c r="G37" s="149" t="str">
        <f>IF(F37="",IF(D37="","",ROUNDDOWN(D37*F38,0)),IF(D37="","",ROUNDDOWN(D37*F37,0)))</f>
        <v/>
      </c>
      <c r="H37" s="87"/>
      <c r="I37" s="28"/>
      <c r="J37" s="28"/>
      <c r="K37" s="28"/>
      <c r="L37" s="28"/>
      <c r="M37" s="28"/>
      <c r="N37" s="230"/>
      <c r="O37" s="230"/>
      <c r="P37" s="230"/>
      <c r="Q37" s="230"/>
      <c r="R37" s="230"/>
      <c r="S37" s="230"/>
      <c r="T37" s="230"/>
      <c r="U37" s="228"/>
      <c r="V37" s="228"/>
      <c r="W37" s="228"/>
      <c r="X37" s="228"/>
    </row>
    <row r="38" spans="1:24" ht="17.45" customHeight="1">
      <c r="A38" s="72"/>
      <c r="B38" s="212"/>
      <c r="C38" s="89"/>
      <c r="D38" s="135"/>
      <c r="E38" s="127"/>
      <c r="F38" s="144"/>
      <c r="G38" s="139" t="str">
        <f>IF(D38="","",ROUNDDOWN(D38*F38,0))</f>
        <v/>
      </c>
      <c r="H38" s="86"/>
      <c r="I38" s="226" t="str">
        <f>G38</f>
        <v/>
      </c>
      <c r="J38" s="28"/>
      <c r="K38" s="28"/>
      <c r="L38" s="28"/>
      <c r="M38" s="28"/>
      <c r="N38" s="230"/>
      <c r="O38" s="230"/>
      <c r="P38" s="230"/>
      <c r="Q38" s="230"/>
      <c r="R38" s="230"/>
      <c r="S38" s="230"/>
      <c r="T38" s="230"/>
      <c r="U38" s="230"/>
      <c r="V38" s="230"/>
      <c r="W38" s="228"/>
      <c r="X38" s="228"/>
    </row>
    <row r="39" spans="1:24" ht="17.45" customHeight="1">
      <c r="A39" s="71"/>
      <c r="B39" s="98"/>
      <c r="C39" s="88"/>
      <c r="D39" s="215"/>
      <c r="E39" s="217"/>
      <c r="F39" s="143"/>
      <c r="G39" s="149" t="str">
        <f>IF(F39="",IF(D39="","",ROUNDDOWN(D39*F40,0)),IF(D39="","",ROUNDDOWN(D39*F39,0)))</f>
        <v/>
      </c>
      <c r="H39" s="87"/>
      <c r="I39" s="28"/>
      <c r="J39" s="28"/>
      <c r="K39" s="28"/>
      <c r="L39" s="28"/>
      <c r="M39" s="28"/>
      <c r="N39" s="230"/>
      <c r="O39" s="230"/>
      <c r="P39" s="230"/>
      <c r="Q39" s="230"/>
      <c r="R39" s="230"/>
      <c r="S39" s="230"/>
      <c r="T39" s="230"/>
      <c r="U39" s="228"/>
      <c r="V39" s="228"/>
      <c r="W39" s="228"/>
      <c r="X39" s="228"/>
    </row>
    <row r="40" spans="1:24" ht="17.45" customHeight="1">
      <c r="A40" s="72"/>
      <c r="B40" s="212"/>
      <c r="C40" s="89"/>
      <c r="D40" s="135"/>
      <c r="E40" s="127"/>
      <c r="F40" s="144"/>
      <c r="G40" s="139" t="str">
        <f>IF(D40="","",ROUNDDOWN(D40*F40,0))</f>
        <v/>
      </c>
      <c r="H40" s="86"/>
      <c r="I40" s="226" t="str">
        <f>G40</f>
        <v/>
      </c>
      <c r="J40" s="28"/>
      <c r="K40" s="28"/>
      <c r="L40" s="28"/>
      <c r="M40" s="28"/>
      <c r="N40" s="230"/>
      <c r="O40" s="230"/>
      <c r="P40" s="230"/>
      <c r="Q40" s="230"/>
      <c r="R40" s="230"/>
      <c r="S40" s="230"/>
      <c r="T40" s="230"/>
      <c r="U40" s="230"/>
      <c r="V40" s="230"/>
      <c r="W40" s="228"/>
      <c r="X40" s="228"/>
    </row>
    <row r="41" spans="1:24" ht="17.45" customHeight="1">
      <c r="A41" s="71"/>
      <c r="B41" s="98"/>
      <c r="C41" s="88"/>
      <c r="D41" s="215"/>
      <c r="E41" s="217"/>
      <c r="F41" s="143"/>
      <c r="G41" s="149" t="str">
        <f>IF(F41="",IF(D41="","",ROUNDDOWN(D41*F42,0)),IF(D41="","",ROUNDDOWN(D41*F41,0)))</f>
        <v/>
      </c>
      <c r="H41" s="87"/>
      <c r="I41" s="28"/>
      <c r="J41" s="28"/>
      <c r="K41" s="28"/>
      <c r="L41" s="28"/>
      <c r="M41" s="28"/>
      <c r="N41" s="230"/>
      <c r="O41" s="230"/>
      <c r="P41" s="230"/>
      <c r="Q41" s="230"/>
      <c r="R41" s="230"/>
      <c r="S41" s="230"/>
      <c r="T41" s="230"/>
      <c r="U41" s="228"/>
      <c r="V41" s="228"/>
      <c r="W41" s="228"/>
      <c r="X41" s="228"/>
    </row>
    <row r="42" spans="1:24" ht="17.45" customHeight="1">
      <c r="A42" s="72"/>
      <c r="B42" s="212"/>
      <c r="C42" s="89"/>
      <c r="D42" s="135"/>
      <c r="E42" s="127"/>
      <c r="F42" s="144"/>
      <c r="G42" s="139" t="str">
        <f>IF(D42="","",ROUNDDOWN(D42*F42,0))</f>
        <v/>
      </c>
      <c r="H42" s="86"/>
      <c r="I42" s="226" t="str">
        <f>G42</f>
        <v/>
      </c>
      <c r="J42" s="28"/>
      <c r="K42" s="28"/>
      <c r="L42" s="28"/>
      <c r="M42" s="28"/>
      <c r="N42" s="230"/>
      <c r="O42" s="230"/>
      <c r="P42" s="230"/>
      <c r="Q42" s="230"/>
      <c r="R42" s="230"/>
      <c r="S42" s="230"/>
      <c r="T42" s="230"/>
      <c r="U42" s="230"/>
      <c r="V42" s="230"/>
      <c r="W42" s="228"/>
      <c r="X42" s="228"/>
    </row>
    <row r="43" spans="1:24" ht="17.45" customHeight="1">
      <c r="A43" s="71"/>
      <c r="B43" s="98"/>
      <c r="C43" s="88"/>
      <c r="D43" s="215"/>
      <c r="E43" s="217"/>
      <c r="F43" s="143"/>
      <c r="G43" s="149" t="str">
        <f>IF(F43="",IF(D43="","",ROUNDDOWN(D43*F44,0)),IF(D43="","",ROUNDDOWN(D43*F43,0)))</f>
        <v/>
      </c>
      <c r="H43" s="87"/>
      <c r="I43" s="28"/>
      <c r="J43" s="28"/>
      <c r="K43" s="28"/>
      <c r="L43" s="28"/>
      <c r="M43" s="28"/>
      <c r="N43" s="230"/>
      <c r="O43" s="230"/>
      <c r="P43" s="230"/>
      <c r="Q43" s="230"/>
      <c r="R43" s="230"/>
      <c r="S43" s="230"/>
      <c r="T43" s="230"/>
      <c r="U43" s="228"/>
      <c r="V43" s="228"/>
      <c r="W43" s="228"/>
      <c r="X43" s="228"/>
    </row>
    <row r="44" spans="1:24" ht="17.45" customHeight="1">
      <c r="A44" s="72"/>
      <c r="B44" s="212"/>
      <c r="C44" s="89"/>
      <c r="D44" s="135"/>
      <c r="E44" s="127"/>
      <c r="F44" s="144"/>
      <c r="G44" s="139" t="str">
        <f>IF(D44="","",ROUNDDOWN(D44*F44,0))</f>
        <v/>
      </c>
      <c r="H44" s="86"/>
      <c r="I44" s="226" t="str">
        <f>G44</f>
        <v/>
      </c>
      <c r="J44" s="28"/>
      <c r="K44" s="28"/>
      <c r="L44" s="28"/>
      <c r="M44" s="28"/>
      <c r="N44" s="230"/>
      <c r="O44" s="230"/>
      <c r="P44" s="230"/>
      <c r="Q44" s="230"/>
      <c r="R44" s="230"/>
      <c r="S44" s="230"/>
      <c r="T44" s="230"/>
      <c r="U44" s="230"/>
      <c r="V44" s="230"/>
      <c r="W44" s="228"/>
      <c r="X44" s="228"/>
    </row>
    <row r="45" spans="1:24" ht="17.45" customHeight="1">
      <c r="A45" s="71"/>
      <c r="B45" s="98"/>
      <c r="C45" s="88"/>
      <c r="D45" s="215"/>
      <c r="E45" s="217"/>
      <c r="F45" s="143"/>
      <c r="G45" s="149" t="str">
        <f>IF(F45="",IF(D45="","",ROUNDDOWN(D45*F46,0)),IF(D45="","",ROUNDDOWN(D45*F45,0)))</f>
        <v/>
      </c>
      <c r="H45" s="87"/>
      <c r="I45" s="28"/>
      <c r="J45" s="28"/>
      <c r="K45" s="28"/>
      <c r="L45" s="28"/>
      <c r="M45" s="28"/>
      <c r="N45" s="230"/>
      <c r="O45" s="230"/>
      <c r="P45" s="230"/>
      <c r="Q45" s="230"/>
      <c r="R45" s="230"/>
      <c r="S45" s="230"/>
      <c r="T45" s="230"/>
      <c r="U45" s="228"/>
      <c r="V45" s="228"/>
      <c r="W45" s="228"/>
      <c r="X45" s="228"/>
    </row>
    <row r="46" spans="1:24" ht="17.45" customHeight="1">
      <c r="A46" s="72"/>
      <c r="B46" s="212"/>
      <c r="C46" s="89"/>
      <c r="D46" s="135"/>
      <c r="E46" s="127"/>
      <c r="F46" s="144"/>
      <c r="G46" s="139" t="str">
        <f>IF(D46="","",ROUNDDOWN(D46*F46,0))</f>
        <v/>
      </c>
      <c r="H46" s="86"/>
      <c r="I46" s="226" t="str">
        <f>G46</f>
        <v/>
      </c>
      <c r="J46" s="28"/>
      <c r="K46" s="28"/>
      <c r="L46" s="28"/>
      <c r="M46" s="28"/>
      <c r="N46" s="230"/>
      <c r="O46" s="230"/>
      <c r="P46" s="230"/>
      <c r="Q46" s="230"/>
      <c r="R46" s="230"/>
      <c r="S46" s="230"/>
      <c r="T46" s="230"/>
      <c r="U46" s="230"/>
      <c r="V46" s="230"/>
      <c r="W46" s="228"/>
      <c r="X46" s="228"/>
    </row>
    <row r="47" spans="1:24" ht="17.45" customHeight="1">
      <c r="A47" s="71"/>
      <c r="B47" s="98"/>
      <c r="C47" s="88"/>
      <c r="D47" s="215"/>
      <c r="E47" s="217"/>
      <c r="F47" s="143"/>
      <c r="G47" s="149" t="str">
        <f>IF(F47="",IF(D47="","",ROUNDDOWN(D47*F48,0)),IF(D47="","",ROUNDDOWN(D47*F47,0)))</f>
        <v/>
      </c>
      <c r="H47" s="87"/>
      <c r="I47" s="28"/>
      <c r="J47" s="28"/>
      <c r="K47" s="28"/>
      <c r="L47" s="28"/>
      <c r="M47" s="28"/>
      <c r="N47" s="230"/>
      <c r="O47" s="230"/>
      <c r="P47" s="230"/>
      <c r="Q47" s="230"/>
      <c r="R47" s="230"/>
      <c r="S47" s="230"/>
      <c r="T47" s="230"/>
      <c r="U47" s="228"/>
      <c r="V47" s="228"/>
      <c r="W47" s="228"/>
      <c r="X47" s="228"/>
    </row>
    <row r="48" spans="1:24" ht="17.45" customHeight="1">
      <c r="A48" s="72"/>
      <c r="B48" s="212"/>
      <c r="C48" s="89"/>
      <c r="D48" s="135"/>
      <c r="E48" s="127"/>
      <c r="F48" s="144"/>
      <c r="G48" s="139" t="str">
        <f>IF(D48="","",ROUNDDOWN(D48*F48,0))</f>
        <v/>
      </c>
      <c r="H48" s="86"/>
      <c r="I48" s="226" t="str">
        <f>G48</f>
        <v/>
      </c>
      <c r="J48" s="28"/>
      <c r="K48" s="28"/>
      <c r="L48" s="28"/>
      <c r="M48" s="28"/>
      <c r="N48" s="230"/>
      <c r="O48" s="230"/>
      <c r="P48" s="230"/>
      <c r="Q48" s="230"/>
      <c r="R48" s="230"/>
      <c r="S48" s="230"/>
      <c r="T48" s="230"/>
      <c r="U48" s="230"/>
      <c r="V48" s="230"/>
      <c r="W48" s="228"/>
      <c r="X48" s="228"/>
    </row>
    <row r="49" spans="1:24" ht="17.45" customHeight="1">
      <c r="A49" s="71"/>
      <c r="B49" s="98"/>
      <c r="C49" s="88"/>
      <c r="D49" s="215"/>
      <c r="E49" s="217"/>
      <c r="F49" s="143"/>
      <c r="G49" s="149" t="str">
        <f>IF(F49="",IF(D49="","",ROUNDDOWN(D49*F50,0)),IF(D49="","",ROUNDDOWN(D49*F49,0)))</f>
        <v/>
      </c>
      <c r="H49" s="87"/>
      <c r="I49" s="28"/>
      <c r="J49" s="28"/>
      <c r="K49" s="28"/>
      <c r="L49" s="28"/>
      <c r="M49" s="28"/>
      <c r="N49" s="230"/>
      <c r="O49" s="230"/>
      <c r="P49" s="230"/>
      <c r="Q49" s="230"/>
      <c r="R49" s="230"/>
      <c r="S49" s="230"/>
      <c r="T49" s="230"/>
      <c r="U49" s="228"/>
      <c r="V49" s="228"/>
      <c r="W49" s="228"/>
      <c r="X49" s="228"/>
    </row>
    <row r="50" spans="1:24" ht="17.45" customHeight="1">
      <c r="A50" s="72"/>
      <c r="B50" s="212"/>
      <c r="C50" s="89"/>
      <c r="D50" s="216"/>
      <c r="E50" s="127"/>
      <c r="F50" s="144"/>
      <c r="G50" s="139" t="str">
        <f>IF(D50="","",ROUNDDOWN(D50*F50,0))</f>
        <v/>
      </c>
      <c r="H50" s="86"/>
      <c r="I50" s="226" t="str">
        <f>G50</f>
        <v/>
      </c>
      <c r="J50" s="28"/>
      <c r="K50" s="28"/>
      <c r="L50" s="28"/>
      <c r="M50" s="28"/>
      <c r="N50" s="230"/>
      <c r="O50" s="230"/>
      <c r="P50" s="230"/>
      <c r="Q50" s="230"/>
      <c r="R50" s="230"/>
      <c r="S50" s="230"/>
      <c r="T50" s="230"/>
      <c r="U50" s="230"/>
      <c r="V50" s="230"/>
      <c r="W50" s="228"/>
      <c r="X50" s="228"/>
    </row>
    <row r="51" spans="1:24" ht="17.45" customHeight="1">
      <c r="A51" s="71"/>
      <c r="B51" s="98"/>
      <c r="C51" s="88"/>
      <c r="D51" s="215"/>
      <c r="E51" s="217"/>
      <c r="F51" s="143"/>
      <c r="G51" s="149" t="str">
        <f>IF(F51="",IF(D51="","",ROUNDDOWN(D51*F52,0)),IF(D51="","",ROUNDDOWN(D51*F51,0)))</f>
        <v/>
      </c>
      <c r="H51" s="87"/>
      <c r="I51" s="28"/>
      <c r="J51" s="28"/>
      <c r="K51" s="28"/>
      <c r="L51" s="28"/>
      <c r="M51" s="28"/>
      <c r="N51" s="230"/>
      <c r="O51" s="230"/>
      <c r="P51" s="230"/>
      <c r="Q51" s="230"/>
      <c r="R51" s="230"/>
      <c r="S51" s="230"/>
      <c r="T51" s="230"/>
      <c r="U51" s="228"/>
      <c r="V51" s="228"/>
      <c r="W51" s="228"/>
      <c r="X51" s="228"/>
    </row>
    <row r="52" spans="1:24" ht="17.45" customHeight="1">
      <c r="A52" s="72"/>
      <c r="B52" s="212"/>
      <c r="C52" s="89"/>
      <c r="D52" s="135"/>
      <c r="E52" s="127"/>
      <c r="F52" s="144"/>
      <c r="G52" s="139" t="str">
        <f>IF(D52="","",ROUNDDOWN(D52*F52,0))</f>
        <v/>
      </c>
      <c r="H52" s="86"/>
      <c r="I52" s="226" t="str">
        <f>G52</f>
        <v/>
      </c>
      <c r="J52" s="28"/>
      <c r="K52" s="28"/>
      <c r="L52" s="28"/>
      <c r="M52" s="28"/>
      <c r="N52" s="230"/>
      <c r="O52" s="230"/>
      <c r="P52" s="230"/>
      <c r="Q52" s="230"/>
      <c r="R52" s="230"/>
      <c r="S52" s="230"/>
      <c r="T52" s="230"/>
      <c r="U52" s="230"/>
      <c r="V52" s="230"/>
      <c r="W52" s="228"/>
      <c r="X52" s="228"/>
    </row>
    <row r="53" spans="1:24" ht="17.45" customHeight="1">
      <c r="A53" s="71"/>
      <c r="B53" s="98"/>
      <c r="C53" s="88"/>
      <c r="D53" s="215"/>
      <c r="E53" s="217"/>
      <c r="F53" s="143"/>
      <c r="G53" s="149" t="str">
        <f>IF(F53="",IF(D53="","",ROUNDDOWN(D53*F54,0)),IF(D53="","",ROUNDDOWN(D53*F53,0)))</f>
        <v/>
      </c>
      <c r="H53" s="87"/>
      <c r="I53" s="223"/>
      <c r="J53" s="28"/>
      <c r="K53" s="28"/>
      <c r="L53" s="28"/>
      <c r="M53" s="28"/>
      <c r="N53" s="230"/>
      <c r="O53" s="230"/>
      <c r="P53" s="230"/>
      <c r="Q53" s="230"/>
      <c r="R53" s="230"/>
      <c r="S53" s="230"/>
      <c r="T53" s="230"/>
      <c r="U53" s="228"/>
      <c r="V53" s="228"/>
      <c r="W53" s="228"/>
      <c r="X53" s="228"/>
    </row>
    <row r="54" spans="1:24" ht="17.45" customHeight="1">
      <c r="A54" s="72"/>
      <c r="B54" s="212"/>
      <c r="C54" s="89"/>
      <c r="D54" s="135"/>
      <c r="E54" s="127"/>
      <c r="F54" s="144"/>
      <c r="G54" s="139" t="str">
        <f>IF(D54="","",ROUNDDOWN(D54*F54,0))</f>
        <v/>
      </c>
      <c r="H54" s="86"/>
      <c r="I54" s="226" t="str">
        <f>G54</f>
        <v/>
      </c>
      <c r="J54" s="28"/>
      <c r="K54" s="28"/>
      <c r="L54" s="28"/>
      <c r="M54" s="28"/>
      <c r="N54" s="230"/>
      <c r="O54" s="230"/>
      <c r="P54" s="230"/>
      <c r="Q54" s="230"/>
      <c r="R54" s="230"/>
      <c r="S54" s="230"/>
      <c r="T54" s="230"/>
      <c r="U54" s="230"/>
      <c r="V54" s="230"/>
      <c r="W54" s="228"/>
      <c r="X54" s="228"/>
    </row>
    <row r="55" spans="1:24" ht="17.45" customHeight="1">
      <c r="A55" s="71"/>
      <c r="B55" s="98"/>
      <c r="C55" s="88"/>
      <c r="D55" s="133"/>
      <c r="E55" s="217"/>
      <c r="F55" s="143"/>
      <c r="G55" s="149" t="str">
        <f>IF(F55="",IF(D55="","",ROUNDDOWN(D55*F56,0)),IF(D55="","",ROUNDDOWN(D55*F55,0)))</f>
        <v/>
      </c>
      <c r="H55" s="87"/>
      <c r="I55" s="223"/>
      <c r="J55" s="28"/>
      <c r="K55" s="28"/>
      <c r="L55" s="28"/>
      <c r="M55" s="28"/>
      <c r="N55" s="230"/>
      <c r="O55" s="230"/>
      <c r="P55" s="230"/>
      <c r="Q55" s="230"/>
      <c r="R55" s="230"/>
      <c r="S55" s="230"/>
      <c r="T55" s="230"/>
      <c r="U55" s="228"/>
      <c r="V55" s="228"/>
      <c r="W55" s="228"/>
      <c r="X55" s="228"/>
    </row>
    <row r="56" spans="1:24" ht="17.45" customHeight="1">
      <c r="A56" s="72"/>
      <c r="B56" s="212"/>
      <c r="C56" s="89"/>
      <c r="D56" s="135"/>
      <c r="E56" s="127"/>
      <c r="F56" s="144"/>
      <c r="G56" s="139" t="str">
        <f>IF(D56="","",ROUNDDOWN(D56*F56,0))</f>
        <v/>
      </c>
      <c r="H56" s="86"/>
      <c r="I56" s="226" t="str">
        <f>G56</f>
        <v/>
      </c>
      <c r="J56" s="28"/>
      <c r="K56" s="28"/>
      <c r="L56" s="28"/>
      <c r="M56" s="28"/>
      <c r="N56" s="230"/>
      <c r="O56" s="230"/>
      <c r="P56" s="230"/>
      <c r="Q56" s="230"/>
      <c r="R56" s="230"/>
      <c r="S56" s="230"/>
      <c r="T56" s="230"/>
      <c r="U56" s="230"/>
      <c r="V56" s="230"/>
      <c r="W56" s="228"/>
      <c r="X56" s="228"/>
    </row>
    <row r="57" spans="1:24" ht="17.45" customHeight="1">
      <c r="A57" s="71"/>
      <c r="B57" s="98"/>
      <c r="C57" s="88"/>
      <c r="D57" s="133"/>
      <c r="E57" s="217"/>
      <c r="F57" s="143"/>
      <c r="G57" s="149" t="str">
        <f>IF(F57="",IF(D57="","",ROUNDDOWN(D57*F58,0)),IF(D57="","",ROUNDDOWN(D57*F57,0)))</f>
        <v/>
      </c>
      <c r="H57" s="87"/>
      <c r="I57" s="223"/>
      <c r="J57" s="28"/>
      <c r="K57" s="28"/>
      <c r="L57" s="28"/>
      <c r="M57" s="28"/>
      <c r="N57" s="230"/>
      <c r="O57" s="230"/>
      <c r="P57" s="230"/>
      <c r="Q57" s="230"/>
      <c r="R57" s="230"/>
      <c r="S57" s="230"/>
      <c r="T57" s="230"/>
      <c r="U57" s="228"/>
      <c r="V57" s="228"/>
      <c r="W57" s="228"/>
      <c r="X57" s="228"/>
    </row>
    <row r="58" spans="1:24" ht="17.45" customHeight="1">
      <c r="A58" s="72"/>
      <c r="B58" s="212"/>
      <c r="C58" s="89"/>
      <c r="D58" s="135"/>
      <c r="E58" s="127"/>
      <c r="F58" s="144"/>
      <c r="G58" s="139" t="str">
        <f>IF(D58="","",ROUNDDOWN(D58*F58,0))</f>
        <v/>
      </c>
      <c r="H58" s="86"/>
      <c r="I58" s="28" t="str">
        <f>G58</f>
        <v/>
      </c>
      <c r="J58" s="28"/>
      <c r="K58" s="28"/>
      <c r="L58" s="28"/>
      <c r="M58" s="28"/>
      <c r="N58" s="230"/>
      <c r="O58" s="230"/>
      <c r="P58" s="230"/>
      <c r="Q58" s="230"/>
      <c r="R58" s="230"/>
      <c r="S58" s="230"/>
      <c r="T58" s="230"/>
      <c r="U58" s="230"/>
      <c r="V58" s="230"/>
      <c r="W58" s="228"/>
      <c r="X58" s="228"/>
    </row>
    <row r="59" spans="1:24" ht="17.45" customHeight="1">
      <c r="A59" s="71"/>
      <c r="B59" s="98"/>
      <c r="C59" s="88"/>
      <c r="D59" s="215"/>
      <c r="E59" s="217"/>
      <c r="F59" s="143"/>
      <c r="G59" s="149" t="str">
        <f>IF(F59="",IF(D59="","",ROUNDDOWN(D59*F60,0)),IF(D59="","",ROUNDDOWN(D59*F59,0)))</f>
        <v/>
      </c>
      <c r="H59" s="87"/>
      <c r="I59" s="223"/>
      <c r="J59" s="28"/>
      <c r="K59" s="28"/>
      <c r="L59" s="28"/>
      <c r="M59" s="28"/>
      <c r="N59" s="230"/>
      <c r="O59" s="230"/>
      <c r="P59" s="230"/>
      <c r="Q59" s="230"/>
      <c r="R59" s="230"/>
      <c r="S59" s="230"/>
      <c r="T59" s="230"/>
      <c r="U59" s="228"/>
      <c r="V59" s="228"/>
      <c r="W59" s="228"/>
      <c r="X59" s="228"/>
    </row>
    <row r="60" spans="1:24" ht="17.45" customHeight="1">
      <c r="A60" s="72"/>
      <c r="B60" s="212"/>
      <c r="C60" s="89"/>
      <c r="D60" s="216"/>
      <c r="E60" s="127"/>
      <c r="F60" s="144"/>
      <c r="G60" s="139" t="str">
        <f>IF(D60="","",ROUNDDOWN(D60*F60,0))</f>
        <v/>
      </c>
      <c r="H60" s="86"/>
      <c r="I60" s="223" t="str">
        <f>G60</f>
        <v/>
      </c>
      <c r="J60" s="28"/>
      <c r="K60" s="28"/>
      <c r="L60" s="28"/>
      <c r="M60" s="28"/>
      <c r="N60" s="230"/>
      <c r="O60" s="230"/>
      <c r="P60" s="230"/>
      <c r="Q60" s="230"/>
      <c r="R60" s="230"/>
      <c r="S60" s="230"/>
      <c r="T60" s="230"/>
      <c r="U60" s="228"/>
      <c r="V60" s="228"/>
      <c r="W60" s="228"/>
      <c r="X60" s="228"/>
    </row>
    <row r="61" spans="1:24" ht="17.45" customHeight="1">
      <c r="A61" s="71"/>
      <c r="B61" s="98"/>
      <c r="C61" s="88"/>
      <c r="D61" s="215"/>
      <c r="E61" s="217"/>
      <c r="F61" s="143"/>
      <c r="G61" s="143"/>
      <c r="H61" s="87"/>
      <c r="I61" s="223"/>
      <c r="J61" s="28"/>
      <c r="K61" s="28"/>
      <c r="L61" s="28"/>
      <c r="M61" s="28"/>
      <c r="N61" s="230"/>
      <c r="O61" s="230"/>
      <c r="P61" s="230"/>
      <c r="Q61" s="230"/>
      <c r="R61" s="230"/>
      <c r="S61" s="230"/>
      <c r="T61" s="230"/>
      <c r="U61" s="228"/>
      <c r="V61" s="228"/>
      <c r="W61" s="228"/>
      <c r="X61" s="228"/>
    </row>
    <row r="62" spans="1:24" ht="17.45" customHeight="1">
      <c r="A62" s="72"/>
      <c r="B62" s="93" t="s">
        <v>46</v>
      </c>
      <c r="C62" s="89"/>
      <c r="D62" s="216"/>
      <c r="E62" s="127"/>
      <c r="F62" s="144"/>
      <c r="G62" s="221">
        <f>I62</f>
        <v>0</v>
      </c>
      <c r="H62" s="86"/>
      <c r="I62" s="223">
        <f>SUM(I33:I60)</f>
        <v>0</v>
      </c>
      <c r="J62" s="28"/>
      <c r="K62" s="28"/>
      <c r="L62" s="28"/>
      <c r="M62" s="28"/>
      <c r="N62" s="230"/>
      <c r="O62" s="230"/>
      <c r="P62" s="230"/>
      <c r="Q62" s="230"/>
      <c r="R62" s="230"/>
      <c r="S62" s="230"/>
      <c r="T62" s="230"/>
      <c r="U62" s="230"/>
      <c r="V62" s="230"/>
      <c r="W62" s="228"/>
      <c r="X62" s="228"/>
    </row>
    <row r="63" spans="1:24" ht="17.45" customHeight="1">
      <c r="A63" s="71"/>
      <c r="B63" s="98"/>
      <c r="C63" s="88"/>
      <c r="D63" s="215"/>
      <c r="E63" s="217"/>
      <c r="F63" s="143"/>
      <c r="G63" s="149" t="str">
        <f>IF(F63="",IF(D63="","",ROUNDDOWN(D63*F64,0)),IF(D63="","",ROUNDDOWN(D63*F63,0)))</f>
        <v/>
      </c>
      <c r="H63" s="87"/>
      <c r="I63" s="28"/>
      <c r="J63" s="28"/>
      <c r="K63" s="28"/>
      <c r="L63" s="28"/>
      <c r="M63" s="28"/>
      <c r="N63" s="230"/>
      <c r="O63" s="230"/>
      <c r="P63" s="230"/>
      <c r="Q63" s="230"/>
      <c r="R63" s="230"/>
      <c r="S63" s="230"/>
      <c r="T63" s="230"/>
      <c r="U63" s="228"/>
      <c r="V63" s="228"/>
      <c r="W63" s="228"/>
      <c r="X63" s="228"/>
    </row>
    <row r="64" spans="1:24" ht="17.45" customHeight="1">
      <c r="A64" s="72"/>
      <c r="B64" s="212"/>
      <c r="C64" s="89"/>
      <c r="D64" s="135"/>
      <c r="E64" s="127"/>
      <c r="F64" s="144"/>
      <c r="G64" s="139" t="str">
        <f>IF(D64="","",ROUNDDOWN(D64*F64,0))</f>
        <v/>
      </c>
      <c r="H64" s="86"/>
      <c r="I64" s="226" t="str">
        <f>G64</f>
        <v/>
      </c>
      <c r="J64" s="28"/>
      <c r="K64" s="28"/>
      <c r="L64" s="28"/>
      <c r="M64" s="28"/>
      <c r="N64" s="230"/>
      <c r="O64" s="230"/>
      <c r="P64" s="230"/>
      <c r="Q64" s="230"/>
      <c r="R64" s="230"/>
      <c r="S64" s="230"/>
      <c r="T64" s="230"/>
      <c r="U64" s="228"/>
      <c r="V64" s="228"/>
      <c r="W64" s="228"/>
      <c r="X64" s="228"/>
    </row>
    <row r="65" spans="1:24" ht="17.45" customHeight="1">
      <c r="A65" s="71"/>
      <c r="B65" s="98"/>
      <c r="C65" s="88"/>
      <c r="D65" s="215"/>
      <c r="E65" s="217"/>
      <c r="F65" s="143"/>
      <c r="G65" s="149" t="str">
        <f>IF(F65="",IF(D65="","",ROUNDDOWN(D65*F66,0)),IF(D65="","",ROUNDDOWN(D65*F65,0)))</f>
        <v/>
      </c>
      <c r="H65" s="87"/>
      <c r="I65" s="223"/>
      <c r="J65" s="28"/>
      <c r="K65" s="28"/>
      <c r="L65" s="28"/>
      <c r="M65" s="28"/>
      <c r="N65" s="230"/>
      <c r="O65" s="230"/>
      <c r="P65" s="230"/>
      <c r="Q65" s="230"/>
      <c r="R65" s="230"/>
      <c r="S65" s="230"/>
      <c r="T65" s="230"/>
      <c r="U65" s="228"/>
      <c r="V65" s="228"/>
      <c r="W65" s="228"/>
      <c r="X65" s="228"/>
    </row>
    <row r="66" spans="1:24" ht="17.45" customHeight="1">
      <c r="A66" s="72"/>
      <c r="B66" s="212"/>
      <c r="C66" s="89"/>
      <c r="D66" s="135"/>
      <c r="E66" s="127"/>
      <c r="F66" s="144"/>
      <c r="G66" s="139" t="str">
        <f>IF(D66="","",ROUNDDOWN(D66*F66,0))</f>
        <v/>
      </c>
      <c r="H66" s="86"/>
      <c r="I66" s="226" t="str">
        <f>G66</f>
        <v/>
      </c>
      <c r="J66" s="28"/>
      <c r="K66" s="28"/>
      <c r="L66" s="28"/>
      <c r="M66" s="28"/>
      <c r="N66" s="230"/>
      <c r="O66" s="230"/>
      <c r="P66" s="230"/>
      <c r="Q66" s="230"/>
      <c r="R66" s="230"/>
      <c r="S66" s="230"/>
      <c r="T66" s="230"/>
      <c r="U66" s="228"/>
      <c r="V66" s="228"/>
      <c r="W66" s="228"/>
      <c r="X66" s="228"/>
    </row>
    <row r="67" spans="1:24" ht="17.45" customHeight="1">
      <c r="A67" s="71"/>
      <c r="B67" s="98"/>
      <c r="C67" s="88"/>
      <c r="D67" s="215"/>
      <c r="E67" s="217"/>
      <c r="F67" s="143"/>
      <c r="G67" s="149" t="str">
        <f>IF(F67="",IF(D67="","",ROUNDDOWN(D67*F68,0)),IF(D67="","",ROUNDDOWN(D67*F67,0)))</f>
        <v/>
      </c>
      <c r="H67" s="87"/>
      <c r="I67" s="28"/>
      <c r="J67" s="28"/>
      <c r="K67" s="28"/>
      <c r="L67" s="28"/>
      <c r="M67" s="28"/>
      <c r="N67" s="230"/>
      <c r="O67" s="230"/>
      <c r="P67" s="230"/>
      <c r="Q67" s="230"/>
      <c r="R67" s="230"/>
      <c r="S67" s="230"/>
      <c r="T67" s="230"/>
      <c r="U67" s="228"/>
      <c r="V67" s="228"/>
      <c r="W67" s="228"/>
      <c r="X67" s="228"/>
    </row>
    <row r="68" spans="1:24" ht="17.45" customHeight="1">
      <c r="A68" s="72"/>
      <c r="B68" s="212"/>
      <c r="C68" s="89"/>
      <c r="D68" s="135"/>
      <c r="E68" s="127"/>
      <c r="F68" s="144"/>
      <c r="G68" s="139" t="str">
        <f>IF(D68="","",ROUNDDOWN(D68*F68,0))</f>
        <v/>
      </c>
      <c r="H68" s="86"/>
      <c r="I68" s="226" t="str">
        <f>G68</f>
        <v/>
      </c>
      <c r="J68" s="28"/>
      <c r="K68" s="28"/>
      <c r="L68" s="28"/>
      <c r="M68" s="28"/>
      <c r="N68" s="230"/>
      <c r="O68" s="230"/>
      <c r="P68" s="230"/>
      <c r="Q68" s="230"/>
      <c r="R68" s="230"/>
      <c r="S68" s="230"/>
      <c r="T68" s="230"/>
      <c r="U68" s="230"/>
      <c r="V68" s="230"/>
      <c r="W68" s="228"/>
      <c r="X68" s="228"/>
    </row>
    <row r="69" spans="1:24" ht="17.45" customHeight="1">
      <c r="A69" s="71"/>
      <c r="B69" s="98"/>
      <c r="C69" s="88"/>
      <c r="D69" s="215"/>
      <c r="E69" s="217"/>
      <c r="F69" s="143"/>
      <c r="G69" s="149" t="str">
        <f>IF(F69="",IF(D69="","",ROUNDDOWN(D69*F70,0)),IF(D69="","",ROUNDDOWN(D69*F69,0)))</f>
        <v/>
      </c>
      <c r="H69" s="87"/>
      <c r="I69" s="28"/>
      <c r="J69" s="28"/>
      <c r="K69" s="28"/>
      <c r="L69" s="28"/>
      <c r="M69" s="28"/>
      <c r="N69" s="230"/>
      <c r="O69" s="230"/>
      <c r="P69" s="230"/>
      <c r="Q69" s="230"/>
      <c r="R69" s="230"/>
      <c r="S69" s="230"/>
      <c r="T69" s="230"/>
      <c r="U69" s="228"/>
      <c r="V69" s="228"/>
      <c r="W69" s="228"/>
      <c r="X69" s="228"/>
    </row>
    <row r="70" spans="1:24" ht="17.45" customHeight="1">
      <c r="A70" s="72"/>
      <c r="B70" s="212"/>
      <c r="C70" s="89"/>
      <c r="D70" s="135"/>
      <c r="E70" s="127"/>
      <c r="F70" s="144"/>
      <c r="G70" s="139" t="str">
        <f>IF(D70="","",ROUNDDOWN(D70*F70,0))</f>
        <v/>
      </c>
      <c r="H70" s="86"/>
      <c r="I70" s="226" t="str">
        <f>G70</f>
        <v/>
      </c>
      <c r="J70" s="28"/>
      <c r="K70" s="28"/>
      <c r="L70" s="28"/>
      <c r="M70" s="28"/>
      <c r="N70" s="230"/>
      <c r="O70" s="230"/>
      <c r="P70" s="230"/>
      <c r="Q70" s="230"/>
      <c r="R70" s="230"/>
      <c r="S70" s="230"/>
      <c r="T70" s="230"/>
      <c r="U70" s="230"/>
      <c r="V70" s="230"/>
      <c r="W70" s="228"/>
      <c r="X70" s="228"/>
    </row>
    <row r="71" spans="1:24" ht="17.45" customHeight="1">
      <c r="A71" s="71"/>
      <c r="B71" s="98"/>
      <c r="C71" s="88"/>
      <c r="D71" s="215"/>
      <c r="E71" s="217"/>
      <c r="F71" s="143"/>
      <c r="G71" s="149" t="str">
        <f>IF(F71="",IF(D71="","",ROUNDDOWN(D71*F72,0)),IF(D71="","",ROUNDDOWN(D71*F71,0)))</f>
        <v/>
      </c>
      <c r="H71" s="87"/>
      <c r="I71" s="28"/>
      <c r="J71" s="28"/>
      <c r="K71" s="28"/>
      <c r="L71" s="28"/>
      <c r="M71" s="28"/>
      <c r="N71" s="230"/>
      <c r="O71" s="230"/>
      <c r="P71" s="230"/>
      <c r="Q71" s="230"/>
      <c r="R71" s="230"/>
      <c r="S71" s="230"/>
      <c r="T71" s="230"/>
      <c r="U71" s="228"/>
      <c r="V71" s="228"/>
      <c r="W71" s="228"/>
      <c r="X71" s="228"/>
    </row>
    <row r="72" spans="1:24" ht="17.45" customHeight="1">
      <c r="A72" s="72"/>
      <c r="B72" s="212"/>
      <c r="C72" s="89"/>
      <c r="D72" s="135"/>
      <c r="E72" s="127"/>
      <c r="F72" s="144"/>
      <c r="G72" s="139" t="str">
        <f>IF(D72="","",ROUNDDOWN(D72*F72,0))</f>
        <v/>
      </c>
      <c r="H72" s="86"/>
      <c r="I72" s="226" t="str">
        <f>G72</f>
        <v/>
      </c>
      <c r="J72" s="28"/>
      <c r="K72" s="28"/>
      <c r="L72" s="28"/>
      <c r="M72" s="28"/>
      <c r="N72" s="230"/>
      <c r="O72" s="230"/>
      <c r="P72" s="230"/>
      <c r="Q72" s="230"/>
      <c r="R72" s="230"/>
      <c r="S72" s="230"/>
      <c r="T72" s="230"/>
      <c r="U72" s="230"/>
      <c r="V72" s="230"/>
      <c r="W72" s="228"/>
      <c r="X72" s="228"/>
    </row>
    <row r="73" spans="1:24" ht="17.45" customHeight="1">
      <c r="A73" s="71"/>
      <c r="B73" s="98"/>
      <c r="C73" s="88"/>
      <c r="D73" s="215"/>
      <c r="E73" s="217"/>
      <c r="F73" s="143"/>
      <c r="G73" s="149" t="str">
        <f>IF(F73="",IF(D73="","",ROUNDDOWN(D73*F74,0)),IF(D73="","",ROUNDDOWN(D73*F73,0)))</f>
        <v/>
      </c>
      <c r="H73" s="87"/>
      <c r="I73" s="28"/>
      <c r="J73" s="28"/>
      <c r="K73" s="28"/>
      <c r="L73" s="28"/>
      <c r="M73" s="28"/>
      <c r="N73" s="230"/>
      <c r="O73" s="230"/>
      <c r="P73" s="230"/>
      <c r="Q73" s="230"/>
      <c r="R73" s="230"/>
      <c r="S73" s="230"/>
      <c r="T73" s="230"/>
      <c r="U73" s="228"/>
      <c r="V73" s="228"/>
      <c r="W73" s="228"/>
      <c r="X73" s="228"/>
    </row>
    <row r="74" spans="1:24" ht="17.45" customHeight="1">
      <c r="A74" s="72"/>
      <c r="B74" s="212"/>
      <c r="C74" s="89"/>
      <c r="D74" s="135"/>
      <c r="E74" s="127"/>
      <c r="F74" s="144"/>
      <c r="G74" s="139" t="str">
        <f>IF(D74="","",ROUNDDOWN(D74*F74,0))</f>
        <v/>
      </c>
      <c r="H74" s="86"/>
      <c r="I74" s="226" t="str">
        <f>G74</f>
        <v/>
      </c>
      <c r="J74" s="28"/>
      <c r="K74" s="28"/>
      <c r="L74" s="28"/>
      <c r="M74" s="28"/>
      <c r="N74" s="230"/>
      <c r="O74" s="230"/>
      <c r="P74" s="230"/>
      <c r="Q74" s="230"/>
      <c r="R74" s="230"/>
      <c r="S74" s="230"/>
      <c r="T74" s="230"/>
      <c r="U74" s="230"/>
      <c r="V74" s="230"/>
      <c r="W74" s="228"/>
      <c r="X74" s="228"/>
    </row>
    <row r="75" spans="1:24" ht="17.45" customHeight="1">
      <c r="A75" s="71"/>
      <c r="B75" s="98"/>
      <c r="C75" s="88"/>
      <c r="D75" s="215"/>
      <c r="E75" s="217"/>
      <c r="F75" s="143"/>
      <c r="G75" s="149" t="str">
        <f>IF(F75="",IF(D75="","",ROUNDDOWN(D75*F76,0)),IF(D75="","",ROUNDDOWN(D75*F75,0)))</f>
        <v/>
      </c>
      <c r="H75" s="87"/>
      <c r="I75" s="28"/>
      <c r="J75" s="28"/>
      <c r="K75" s="28"/>
      <c r="L75" s="28"/>
      <c r="M75" s="28"/>
      <c r="N75" s="230"/>
      <c r="O75" s="230"/>
      <c r="P75" s="230"/>
      <c r="Q75" s="230"/>
      <c r="R75" s="230"/>
      <c r="S75" s="230"/>
      <c r="T75" s="230"/>
      <c r="U75" s="228"/>
      <c r="V75" s="228"/>
      <c r="W75" s="228"/>
      <c r="X75" s="228"/>
    </row>
    <row r="76" spans="1:24" ht="17.45" customHeight="1">
      <c r="A76" s="72"/>
      <c r="B76" s="212"/>
      <c r="C76" s="89"/>
      <c r="D76" s="135"/>
      <c r="E76" s="127"/>
      <c r="F76" s="144"/>
      <c r="G76" s="139" t="str">
        <f>IF(D76="","",ROUNDDOWN(D76*F76,0))</f>
        <v/>
      </c>
      <c r="H76" s="86"/>
      <c r="I76" s="226" t="str">
        <f>G76</f>
        <v/>
      </c>
      <c r="J76" s="28"/>
      <c r="K76" s="28"/>
      <c r="L76" s="28"/>
      <c r="M76" s="28"/>
      <c r="N76" s="230"/>
      <c r="O76" s="230"/>
      <c r="P76" s="230"/>
      <c r="Q76" s="230"/>
      <c r="R76" s="230"/>
      <c r="S76" s="230"/>
      <c r="T76" s="230"/>
      <c r="U76" s="230"/>
      <c r="V76" s="230"/>
      <c r="W76" s="228"/>
      <c r="X76" s="228"/>
    </row>
    <row r="77" spans="1:24" ht="17.45" customHeight="1">
      <c r="A77" s="71"/>
      <c r="B77" s="98"/>
      <c r="C77" s="88"/>
      <c r="D77" s="215"/>
      <c r="E77" s="217"/>
      <c r="F77" s="143"/>
      <c r="G77" s="149" t="str">
        <f>IF(F77="",IF(D77="","",ROUNDDOWN(D77*F78,0)),IF(D77="","",ROUNDDOWN(D77*F77,0)))</f>
        <v/>
      </c>
      <c r="H77" s="87"/>
      <c r="I77" s="28"/>
      <c r="J77" s="28"/>
      <c r="K77" s="28"/>
      <c r="L77" s="28"/>
      <c r="M77" s="28"/>
      <c r="N77" s="230"/>
      <c r="O77" s="230"/>
      <c r="P77" s="230"/>
      <c r="Q77" s="230"/>
      <c r="R77" s="230"/>
      <c r="S77" s="230"/>
      <c r="T77" s="230"/>
      <c r="U77" s="228"/>
      <c r="V77" s="228"/>
      <c r="W77" s="228"/>
      <c r="X77" s="228"/>
    </row>
    <row r="78" spans="1:24" ht="17.45" customHeight="1">
      <c r="A78" s="72"/>
      <c r="B78" s="212"/>
      <c r="C78" s="89"/>
      <c r="D78" s="135"/>
      <c r="E78" s="127"/>
      <c r="F78" s="144"/>
      <c r="G78" s="139" t="str">
        <f>IF(D78="","",ROUNDDOWN(D78*F78,0))</f>
        <v/>
      </c>
      <c r="H78" s="86"/>
      <c r="I78" s="226" t="str">
        <f>G78</f>
        <v/>
      </c>
      <c r="J78" s="28"/>
      <c r="K78" s="28"/>
      <c r="L78" s="28"/>
      <c r="M78" s="28"/>
      <c r="N78" s="230"/>
      <c r="O78" s="230"/>
      <c r="P78" s="230"/>
      <c r="Q78" s="230"/>
      <c r="R78" s="230"/>
      <c r="S78" s="230"/>
      <c r="T78" s="230"/>
      <c r="U78" s="230"/>
      <c r="V78" s="230"/>
      <c r="W78" s="228"/>
      <c r="X78" s="228"/>
    </row>
    <row r="79" spans="1:24" ht="17.45" customHeight="1">
      <c r="A79" s="71"/>
      <c r="B79" s="98"/>
      <c r="C79" s="88"/>
      <c r="D79" s="215"/>
      <c r="E79" s="217"/>
      <c r="F79" s="143"/>
      <c r="G79" s="149" t="str">
        <f>IF(F79="",IF(D79="","",ROUNDDOWN(D79*F80,0)),IF(D79="","",ROUNDDOWN(D79*F79,0)))</f>
        <v/>
      </c>
      <c r="H79" s="87"/>
      <c r="I79" s="28"/>
      <c r="J79" s="28"/>
      <c r="K79" s="28"/>
      <c r="L79" s="28"/>
      <c r="M79" s="28"/>
      <c r="N79" s="230"/>
      <c r="O79" s="230"/>
      <c r="P79" s="230"/>
      <c r="Q79" s="230"/>
      <c r="R79" s="230"/>
      <c r="S79" s="230"/>
      <c r="T79" s="230"/>
      <c r="U79" s="228"/>
      <c r="V79" s="228"/>
      <c r="W79" s="228"/>
      <c r="X79" s="228"/>
    </row>
    <row r="80" spans="1:24" ht="17.45" customHeight="1">
      <c r="A80" s="72"/>
      <c r="B80" s="212"/>
      <c r="C80" s="89"/>
      <c r="D80" s="216"/>
      <c r="E80" s="127"/>
      <c r="F80" s="144"/>
      <c r="G80" s="139" t="str">
        <f>IF(D80="","",ROUNDDOWN(D80*F80,0))</f>
        <v/>
      </c>
      <c r="H80" s="86"/>
      <c r="I80" s="226" t="str">
        <f>G80</f>
        <v/>
      </c>
      <c r="J80" s="28"/>
      <c r="K80" s="28"/>
      <c r="L80" s="28"/>
      <c r="M80" s="28"/>
      <c r="N80" s="230"/>
      <c r="O80" s="230"/>
      <c r="P80" s="230"/>
      <c r="Q80" s="230"/>
      <c r="R80" s="230"/>
      <c r="S80" s="230"/>
      <c r="T80" s="230"/>
      <c r="U80" s="230"/>
      <c r="V80" s="230"/>
      <c r="W80" s="228"/>
      <c r="X80" s="228"/>
    </row>
    <row r="81" spans="1:24" ht="17.45" customHeight="1">
      <c r="A81" s="71"/>
      <c r="B81" s="98"/>
      <c r="C81" s="88"/>
      <c r="D81" s="215"/>
      <c r="E81" s="217"/>
      <c r="F81" s="143"/>
      <c r="G81" s="149" t="str">
        <f>IF(F81="",IF(D81="","",ROUNDDOWN(D81*F82,0)),IF(D81="","",ROUNDDOWN(D81*F81,0)))</f>
        <v/>
      </c>
      <c r="H81" s="87"/>
      <c r="I81" s="28"/>
      <c r="J81" s="28"/>
      <c r="K81" s="28"/>
      <c r="L81" s="28"/>
      <c r="M81" s="28"/>
      <c r="N81" s="230"/>
      <c r="O81" s="230"/>
      <c r="P81" s="230"/>
      <c r="Q81" s="230"/>
      <c r="R81" s="230"/>
      <c r="S81" s="230"/>
      <c r="T81" s="230"/>
      <c r="U81" s="228"/>
      <c r="V81" s="228"/>
      <c r="W81" s="228"/>
      <c r="X81" s="228"/>
    </row>
    <row r="82" spans="1:24" ht="17.45" customHeight="1">
      <c r="A82" s="72"/>
      <c r="B82" s="212"/>
      <c r="C82" s="89"/>
      <c r="D82" s="135"/>
      <c r="E82" s="127"/>
      <c r="F82" s="144"/>
      <c r="G82" s="139" t="str">
        <f>IF(D82="","",ROUNDDOWN(D82*F82,0))</f>
        <v/>
      </c>
      <c r="H82" s="86"/>
      <c r="I82" s="226" t="str">
        <f>G82</f>
        <v/>
      </c>
      <c r="J82" s="28"/>
      <c r="K82" s="28"/>
      <c r="L82" s="28"/>
      <c r="M82" s="28"/>
      <c r="N82" s="230"/>
      <c r="O82" s="230"/>
      <c r="P82" s="230"/>
      <c r="Q82" s="230"/>
      <c r="R82" s="230"/>
      <c r="S82" s="230"/>
      <c r="T82" s="230"/>
      <c r="U82" s="230"/>
      <c r="V82" s="230"/>
      <c r="W82" s="228"/>
      <c r="X82" s="228"/>
    </row>
    <row r="83" spans="1:24" ht="17.45" customHeight="1">
      <c r="A83" s="71"/>
      <c r="B83" s="98"/>
      <c r="C83" s="88"/>
      <c r="D83" s="215"/>
      <c r="E83" s="217"/>
      <c r="F83" s="143"/>
      <c r="G83" s="149" t="str">
        <f>IF(F83="",IF(D83="","",ROUNDDOWN(D83*F84,0)),IF(D83="","",ROUNDDOWN(D83*F83,0)))</f>
        <v/>
      </c>
      <c r="H83" s="87"/>
      <c r="I83" s="223"/>
      <c r="J83" s="28"/>
      <c r="K83" s="28"/>
      <c r="L83" s="28"/>
      <c r="M83" s="28"/>
      <c r="N83" s="230"/>
      <c r="O83" s="230"/>
      <c r="P83" s="230"/>
      <c r="Q83" s="230"/>
      <c r="R83" s="230"/>
      <c r="S83" s="230"/>
      <c r="T83" s="230"/>
      <c r="U83" s="228"/>
      <c r="V83" s="228"/>
      <c r="W83" s="228"/>
      <c r="X83" s="228"/>
    </row>
    <row r="84" spans="1:24" ht="17.45" customHeight="1">
      <c r="A84" s="72"/>
      <c r="B84" s="212"/>
      <c r="C84" s="89"/>
      <c r="D84" s="135"/>
      <c r="E84" s="127"/>
      <c r="F84" s="144"/>
      <c r="G84" s="139" t="str">
        <f>IF(D84="","",ROUNDDOWN(D84*F84,0))</f>
        <v/>
      </c>
      <c r="H84" s="86"/>
      <c r="I84" s="226" t="str">
        <f>G84</f>
        <v/>
      </c>
      <c r="J84" s="28"/>
      <c r="K84" s="28"/>
      <c r="L84" s="28"/>
      <c r="M84" s="28"/>
      <c r="N84" s="230"/>
      <c r="O84" s="230"/>
      <c r="P84" s="230"/>
      <c r="Q84" s="230"/>
      <c r="R84" s="230"/>
      <c r="S84" s="230"/>
      <c r="T84" s="230"/>
      <c r="U84" s="230"/>
      <c r="V84" s="230"/>
      <c r="W84" s="228"/>
      <c r="X84" s="228"/>
    </row>
    <row r="85" spans="1:24" ht="17.45" customHeight="1">
      <c r="A85" s="71"/>
      <c r="B85" s="98"/>
      <c r="C85" s="88"/>
      <c r="D85" s="133"/>
      <c r="E85" s="217"/>
      <c r="F85" s="143"/>
      <c r="G85" s="149" t="str">
        <f>IF(F85="",IF(D85="","",ROUNDDOWN(D85*F86,0)),IF(D85="","",ROUNDDOWN(D85*F85,0)))</f>
        <v/>
      </c>
      <c r="H85" s="87"/>
      <c r="I85" s="223"/>
      <c r="J85" s="28"/>
      <c r="K85" s="28"/>
      <c r="L85" s="28"/>
      <c r="M85" s="28"/>
      <c r="N85" s="230"/>
      <c r="O85" s="230"/>
      <c r="P85" s="230"/>
      <c r="Q85" s="230"/>
      <c r="R85" s="230"/>
      <c r="S85" s="230"/>
      <c r="T85" s="230"/>
      <c r="U85" s="228"/>
      <c r="V85" s="228"/>
      <c r="W85" s="228"/>
      <c r="X85" s="228"/>
    </row>
    <row r="86" spans="1:24" ht="17.45" customHeight="1">
      <c r="A86" s="72"/>
      <c r="B86" s="212"/>
      <c r="C86" s="89"/>
      <c r="D86" s="135"/>
      <c r="E86" s="127"/>
      <c r="F86" s="144"/>
      <c r="G86" s="139" t="str">
        <f>IF(D86="","",ROUNDDOWN(D86*F86,0))</f>
        <v/>
      </c>
      <c r="H86" s="86"/>
      <c r="I86" s="226" t="str">
        <f>G86</f>
        <v/>
      </c>
      <c r="J86" s="28"/>
      <c r="K86" s="28"/>
      <c r="L86" s="28"/>
      <c r="M86" s="28"/>
      <c r="N86" s="230"/>
      <c r="O86" s="230"/>
      <c r="P86" s="230"/>
      <c r="Q86" s="230"/>
      <c r="R86" s="230"/>
      <c r="S86" s="230"/>
      <c r="T86" s="230"/>
      <c r="U86" s="230"/>
      <c r="V86" s="230"/>
      <c r="W86" s="228"/>
      <c r="X86" s="228"/>
    </row>
    <row r="87" spans="1:24" ht="17.45" customHeight="1">
      <c r="A87" s="71"/>
      <c r="B87" s="98"/>
      <c r="C87" s="88"/>
      <c r="D87" s="133"/>
      <c r="E87" s="217"/>
      <c r="F87" s="143"/>
      <c r="G87" s="149" t="str">
        <f>IF(F87="",IF(D87="","",ROUNDDOWN(D87*F88,0)),IF(D87="","",ROUNDDOWN(D87*F87,0)))</f>
        <v/>
      </c>
      <c r="H87" s="87"/>
      <c r="I87" s="223"/>
      <c r="J87" s="28"/>
      <c r="K87" s="28"/>
      <c r="L87" s="28"/>
      <c r="M87" s="28"/>
      <c r="N87" s="230"/>
      <c r="O87" s="230"/>
      <c r="P87" s="230"/>
      <c r="Q87" s="230"/>
      <c r="R87" s="230"/>
      <c r="S87" s="230"/>
      <c r="T87" s="230"/>
      <c r="U87" s="228"/>
      <c r="V87" s="228"/>
      <c r="W87" s="228"/>
      <c r="X87" s="228"/>
    </row>
    <row r="88" spans="1:24" ht="17.45" customHeight="1">
      <c r="A88" s="72"/>
      <c r="B88" s="212"/>
      <c r="C88" s="89"/>
      <c r="D88" s="135"/>
      <c r="E88" s="127"/>
      <c r="F88" s="144"/>
      <c r="G88" s="139" t="str">
        <f>IF(D88="","",ROUNDDOWN(D88*F88,0))</f>
        <v/>
      </c>
      <c r="H88" s="86"/>
      <c r="I88" s="226" t="str">
        <f>G88</f>
        <v/>
      </c>
      <c r="J88" s="28"/>
      <c r="K88" s="28"/>
      <c r="L88" s="28"/>
      <c r="M88" s="28"/>
      <c r="N88" s="230"/>
      <c r="O88" s="230"/>
      <c r="P88" s="230"/>
      <c r="Q88" s="230"/>
      <c r="R88" s="230"/>
      <c r="S88" s="230"/>
      <c r="T88" s="230"/>
      <c r="U88" s="230"/>
      <c r="V88" s="230"/>
      <c r="W88" s="228"/>
      <c r="X88" s="228"/>
    </row>
    <row r="89" spans="1:24" ht="17.45" customHeight="1">
      <c r="A89" s="71"/>
      <c r="B89" s="98"/>
      <c r="C89" s="88"/>
      <c r="D89" s="215"/>
      <c r="E89" s="217"/>
      <c r="F89" s="143"/>
      <c r="G89" s="149" t="str">
        <f>IF(F89="",IF(D89="","",ROUNDDOWN(D89*F90,0)),IF(D89="","",ROUNDDOWN(D89*F89,0)))</f>
        <v/>
      </c>
      <c r="H89" s="87"/>
      <c r="I89" s="223"/>
      <c r="J89" s="28"/>
      <c r="K89" s="28"/>
      <c r="L89" s="28"/>
      <c r="M89" s="28"/>
      <c r="N89" s="230"/>
      <c r="O89" s="230"/>
      <c r="P89" s="230"/>
      <c r="Q89" s="230"/>
      <c r="R89" s="230"/>
      <c r="S89" s="230"/>
      <c r="T89" s="230"/>
      <c r="U89" s="228"/>
      <c r="V89" s="228"/>
      <c r="W89" s="228"/>
      <c r="X89" s="228"/>
    </row>
    <row r="90" spans="1:24" ht="17.45" customHeight="1">
      <c r="A90" s="72"/>
      <c r="B90" s="212"/>
      <c r="C90" s="89"/>
      <c r="D90" s="216"/>
      <c r="E90" s="127"/>
      <c r="F90" s="144"/>
      <c r="G90" s="139" t="str">
        <f>IF(D90="","",ROUNDDOWN(D90*F90,0))</f>
        <v/>
      </c>
      <c r="H90" s="86"/>
      <c r="I90" s="236" t="str">
        <f>G90</f>
        <v/>
      </c>
      <c r="J90" s="28"/>
      <c r="K90" s="28"/>
      <c r="L90" s="28"/>
      <c r="M90" s="28"/>
      <c r="N90" s="230"/>
      <c r="O90" s="230"/>
      <c r="P90" s="230"/>
      <c r="Q90" s="230"/>
      <c r="R90" s="230"/>
      <c r="S90" s="230"/>
      <c r="T90" s="230"/>
      <c r="U90" s="228"/>
      <c r="V90" s="228"/>
      <c r="W90" s="228"/>
      <c r="X90" s="228"/>
    </row>
    <row r="91" spans="1:24" ht="17.45" customHeight="1">
      <c r="A91" s="71"/>
      <c r="B91" s="98"/>
      <c r="C91" s="88"/>
      <c r="D91" s="215"/>
      <c r="E91" s="217"/>
      <c r="F91" s="143"/>
      <c r="G91" s="143"/>
      <c r="H91" s="87"/>
      <c r="I91" s="223"/>
      <c r="J91" s="28"/>
      <c r="K91" s="28"/>
      <c r="L91" s="28"/>
      <c r="M91" s="28"/>
      <c r="N91" s="230"/>
      <c r="O91" s="230"/>
      <c r="P91" s="230"/>
      <c r="Q91" s="230"/>
      <c r="R91" s="230"/>
      <c r="S91" s="230"/>
      <c r="T91" s="230"/>
      <c r="U91" s="228"/>
      <c r="V91" s="228"/>
      <c r="W91" s="228"/>
      <c r="X91" s="228"/>
    </row>
    <row r="92" spans="1:24" ht="17.45" customHeight="1">
      <c r="A92" s="72"/>
      <c r="B92" s="93" t="s">
        <v>46</v>
      </c>
      <c r="C92" s="89"/>
      <c r="D92" s="216"/>
      <c r="E92" s="127"/>
      <c r="F92" s="144"/>
      <c r="G92" s="221">
        <f>I92</f>
        <v>0</v>
      </c>
      <c r="H92" s="86"/>
      <c r="I92" s="223">
        <f>SUM(I63:I90)</f>
        <v>0</v>
      </c>
      <c r="J92" s="28"/>
      <c r="K92" s="28"/>
      <c r="L92" s="28"/>
      <c r="M92" s="28"/>
      <c r="N92" s="230"/>
      <c r="O92" s="230"/>
      <c r="P92" s="230"/>
      <c r="Q92" s="230"/>
      <c r="R92" s="230"/>
      <c r="S92" s="230"/>
      <c r="T92" s="230"/>
      <c r="U92" s="230"/>
      <c r="V92" s="230"/>
      <c r="W92" s="228"/>
      <c r="X92" s="228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5" fitToWidth="1" fitToHeight="1" orientation="landscape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 tint="0.6"/>
  </sheetPr>
  <dimension ref="A1:X182"/>
  <sheetViews>
    <sheetView showZeros="0" view="pageBreakPreview" zoomScaleSheetLayoutView="100" workbookViewId="0">
      <selection activeCell="D13" sqref="D13"/>
    </sheetView>
  </sheetViews>
  <sheetFormatPr defaultColWidth="9" defaultRowHeight="16.5" customHeight="1"/>
  <cols>
    <col min="1" max="1" width="5.125" style="204" customWidth="1"/>
    <col min="2" max="2" width="22.5" style="205" customWidth="1"/>
    <col min="3" max="3" width="32.875" style="206" customWidth="1"/>
    <col min="4" max="4" width="11.125" style="207" customWidth="1"/>
    <col min="5" max="5" width="5.125" style="204" customWidth="1"/>
    <col min="6" max="6" width="12.75" style="208" customWidth="1"/>
    <col min="7" max="7" width="17.75" style="208" customWidth="1"/>
    <col min="8" max="8" width="27.75" style="209" customWidth="1"/>
    <col min="9" max="9" width="12.75" style="1" customWidth="1"/>
    <col min="10" max="10" width="9.625" style="1" customWidth="1"/>
    <col min="11" max="11" width="11.625" style="1" bestFit="1" customWidth="1"/>
    <col min="12" max="13" width="9.375" style="1" customWidth="1"/>
    <col min="14" max="14" width="13.875" style="63" bestFit="1" customWidth="1"/>
    <col min="15" max="15" width="3.75" style="63" customWidth="1"/>
    <col min="16" max="16" width="11.625" style="63" bestFit="1" customWidth="1"/>
    <col min="17" max="17" width="11.625" style="63" customWidth="1"/>
    <col min="18" max="18" width="11.875" style="63" customWidth="1"/>
    <col min="19" max="19" width="13.375" style="63" customWidth="1"/>
    <col min="20" max="20" width="12.375" style="63" customWidth="1"/>
    <col min="21" max="21" width="14.125" style="63" bestFit="1" customWidth="1"/>
    <col min="22" max="22" width="14.75" style="63" customWidth="1"/>
    <col min="23" max="16384" width="9" style="63"/>
  </cols>
  <sheetData>
    <row r="1" spans="1:24" ht="20.100000000000001" customHeight="1">
      <c r="A1" s="71" t="s">
        <v>33</v>
      </c>
      <c r="B1" s="210" t="s">
        <v>11</v>
      </c>
      <c r="C1" s="210" t="s">
        <v>35</v>
      </c>
      <c r="D1" s="213" t="s">
        <v>12</v>
      </c>
      <c r="E1" s="71" t="s">
        <v>16</v>
      </c>
      <c r="F1" s="218" t="s">
        <v>2</v>
      </c>
      <c r="G1" s="218" t="s">
        <v>1</v>
      </c>
      <c r="H1" s="222" t="s">
        <v>7</v>
      </c>
      <c r="I1" s="29"/>
      <c r="J1" s="29"/>
      <c r="K1" s="29"/>
      <c r="L1" s="29"/>
      <c r="M1" s="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0.100000000000001" customHeight="1">
      <c r="A2" s="72"/>
      <c r="B2" s="211"/>
      <c r="C2" s="211"/>
      <c r="D2" s="214"/>
      <c r="E2" s="72"/>
      <c r="F2" s="219"/>
      <c r="G2" s="219"/>
      <c r="H2" s="77"/>
      <c r="I2" s="29"/>
      <c r="J2" s="29"/>
      <c r="K2" s="227"/>
      <c r="L2" s="29"/>
      <c r="M2" s="29"/>
      <c r="N2" s="229"/>
      <c r="O2" s="228"/>
      <c r="P2" s="229"/>
      <c r="Q2" s="229"/>
      <c r="R2" s="229"/>
      <c r="S2" s="229"/>
      <c r="T2" s="229"/>
      <c r="U2" s="229"/>
      <c r="V2" s="228"/>
      <c r="W2" s="228"/>
      <c r="X2" s="228"/>
    </row>
    <row r="3" spans="1:24" ht="17.45" customHeight="1">
      <c r="A3" s="71"/>
      <c r="B3" s="95"/>
      <c r="C3" s="88"/>
      <c r="D3" s="215"/>
      <c r="E3" s="217"/>
      <c r="F3" s="143"/>
      <c r="G3" s="149" t="str">
        <f>IF(F3="",IF(D3="","",ROUNDDOWN(D3*F4,0)),IF(D3="","",ROUNDDOWN(D3*F3,0)))</f>
        <v/>
      </c>
      <c r="H3" s="87"/>
      <c r="I3" s="28"/>
      <c r="J3" s="28"/>
      <c r="K3" s="28"/>
      <c r="L3" s="28"/>
      <c r="M3" s="28"/>
      <c r="N3" s="230"/>
      <c r="O3" s="230"/>
      <c r="P3" s="230"/>
      <c r="Q3" s="230"/>
      <c r="R3" s="230"/>
      <c r="S3" s="230"/>
      <c r="T3" s="230"/>
      <c r="U3" s="228"/>
      <c r="V3" s="228"/>
      <c r="W3" s="228"/>
      <c r="X3" s="228"/>
    </row>
    <row r="4" spans="1:24" ht="17.45" customHeight="1">
      <c r="A4" s="72">
        <v>9</v>
      </c>
      <c r="B4" s="235" t="s">
        <v>62</v>
      </c>
      <c r="C4" s="89"/>
      <c r="D4" s="216"/>
      <c r="E4" s="127"/>
      <c r="F4" s="144"/>
      <c r="G4" s="139" t="str">
        <f>IF(D4="","",ROUNDDOWN(D4*F4,0))</f>
        <v/>
      </c>
      <c r="H4" s="86"/>
      <c r="I4" s="226" t="str">
        <f>G4</f>
        <v/>
      </c>
      <c r="J4" s="28"/>
      <c r="K4" s="28"/>
      <c r="L4" s="28"/>
      <c r="M4" s="28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17.45" customHeight="1">
      <c r="A5" s="71"/>
      <c r="B5" s="98"/>
      <c r="C5" s="88" t="s">
        <v>222</v>
      </c>
      <c r="D5" s="117"/>
      <c r="E5" s="217"/>
      <c r="F5" s="143"/>
      <c r="G5" s="149" t="str">
        <f>IF(F5="",IF(D5="","",ROUNDDOWN(D5*F6,0)),IF(D5="","",ROUNDDOWN(D5*F5,0)))</f>
        <v/>
      </c>
      <c r="H5" s="87"/>
      <c r="I5" s="223"/>
      <c r="J5" s="28"/>
      <c r="K5" s="28"/>
      <c r="L5" s="28"/>
      <c r="M5" s="28"/>
      <c r="N5" s="230"/>
      <c r="O5" s="230"/>
      <c r="P5" s="230"/>
      <c r="Q5" s="230"/>
      <c r="R5" s="230"/>
      <c r="S5" s="230"/>
      <c r="T5" s="230"/>
      <c r="U5" s="228"/>
      <c r="V5" s="228"/>
      <c r="W5" s="228"/>
      <c r="X5" s="228"/>
    </row>
    <row r="6" spans="1:24" ht="17.45" customHeight="1">
      <c r="A6" s="244"/>
      <c r="B6" s="212" t="s">
        <v>20</v>
      </c>
      <c r="C6" s="89" t="s">
        <v>93</v>
      </c>
      <c r="D6" s="118">
        <v>269</v>
      </c>
      <c r="E6" s="127" t="s">
        <v>0</v>
      </c>
      <c r="F6" s="144">
        <v>25000</v>
      </c>
      <c r="G6" s="139">
        <f>IF(D6="","",ROUNDDOWN(D6*F6,0))</f>
        <v>6725000</v>
      </c>
      <c r="H6" s="86"/>
      <c r="I6" s="226">
        <f>G6</f>
        <v>6725000</v>
      </c>
      <c r="J6" s="28"/>
      <c r="K6" s="28" t="s">
        <v>214</v>
      </c>
      <c r="L6" s="28"/>
      <c r="M6" s="28"/>
      <c r="N6" s="230"/>
      <c r="O6" s="230"/>
      <c r="P6" s="230"/>
      <c r="Q6" s="230"/>
      <c r="R6" s="230"/>
      <c r="S6" s="230"/>
      <c r="T6" s="230"/>
      <c r="U6" s="228"/>
      <c r="V6" s="228"/>
      <c r="W6" s="228"/>
      <c r="X6" s="228"/>
    </row>
    <row r="7" spans="1:24" ht="17.45" customHeight="1">
      <c r="A7" s="71"/>
      <c r="B7" s="98"/>
      <c r="C7" s="88"/>
      <c r="D7" s="117"/>
      <c r="E7" s="217"/>
      <c r="F7" s="143"/>
      <c r="G7" s="149"/>
      <c r="H7" s="87"/>
      <c r="I7" s="28"/>
      <c r="J7" s="28"/>
      <c r="K7" s="28"/>
      <c r="L7" s="28"/>
      <c r="M7" s="28"/>
      <c r="N7" s="230"/>
      <c r="O7" s="230"/>
      <c r="P7" s="230"/>
      <c r="Q7" s="230"/>
      <c r="R7" s="230"/>
      <c r="S7" s="230"/>
      <c r="T7" s="230"/>
      <c r="U7" s="228"/>
      <c r="V7" s="228"/>
      <c r="W7" s="228"/>
      <c r="X7" s="228"/>
    </row>
    <row r="8" spans="1:24" ht="17.45" customHeight="1">
      <c r="A8" s="244"/>
      <c r="B8" s="235" t="s">
        <v>188</v>
      </c>
      <c r="C8" s="89"/>
      <c r="D8" s="118">
        <v>32.799999999999997</v>
      </c>
      <c r="E8" s="127" t="s">
        <v>105</v>
      </c>
      <c r="F8" s="144">
        <v>5900</v>
      </c>
      <c r="G8" s="139">
        <f>IF(D8="","",ROUNDDOWN(D8*F8,0))</f>
        <v>193520</v>
      </c>
      <c r="H8" s="86"/>
      <c r="I8" s="226">
        <f>G8</f>
        <v>193520</v>
      </c>
      <c r="J8" s="28"/>
      <c r="K8" s="28" t="s">
        <v>28</v>
      </c>
      <c r="L8" s="28"/>
      <c r="M8" s="28"/>
      <c r="N8" s="230"/>
      <c r="O8" s="230"/>
      <c r="P8" s="230"/>
      <c r="Q8" s="230"/>
      <c r="R8" s="230"/>
      <c r="S8" s="230"/>
      <c r="T8" s="230"/>
      <c r="U8" s="230"/>
      <c r="V8" s="230"/>
      <c r="W8" s="228"/>
      <c r="X8" s="228"/>
    </row>
    <row r="9" spans="1:24" ht="17.45" customHeight="1">
      <c r="A9" s="71"/>
      <c r="B9" s="98" t="s">
        <v>115</v>
      </c>
      <c r="C9" s="88" t="s">
        <v>189</v>
      </c>
      <c r="D9" s="117"/>
      <c r="E9" s="217"/>
      <c r="F9" s="143"/>
      <c r="G9" s="149"/>
      <c r="H9" s="87"/>
      <c r="I9" s="28"/>
      <c r="J9" s="28"/>
      <c r="K9" s="28"/>
      <c r="L9" s="28"/>
      <c r="M9" s="28"/>
      <c r="N9" s="230"/>
      <c r="O9" s="230"/>
      <c r="P9" s="230"/>
      <c r="Q9" s="230"/>
      <c r="R9" s="230"/>
      <c r="S9" s="230"/>
      <c r="T9" s="230"/>
      <c r="U9" s="228"/>
      <c r="V9" s="228"/>
      <c r="W9" s="228"/>
      <c r="X9" s="228"/>
    </row>
    <row r="10" spans="1:24" ht="17.45" customHeight="1">
      <c r="A10" s="244"/>
      <c r="B10" s="235" t="s">
        <v>117</v>
      </c>
      <c r="C10" s="89" t="s">
        <v>190</v>
      </c>
      <c r="D10" s="118">
        <v>41</v>
      </c>
      <c r="E10" s="127" t="s">
        <v>0</v>
      </c>
      <c r="F10" s="144">
        <v>5370</v>
      </c>
      <c r="G10" s="139">
        <f>IF(D10="","",ROUNDDOWN(D10*F10,0))</f>
        <v>220170</v>
      </c>
      <c r="H10" s="86"/>
      <c r="I10" s="226">
        <f>G10</f>
        <v>220170</v>
      </c>
      <c r="J10" s="28"/>
      <c r="K10" s="28" t="s">
        <v>112</v>
      </c>
      <c r="L10" s="28"/>
      <c r="M10" s="28"/>
      <c r="N10" s="230"/>
      <c r="O10" s="230"/>
      <c r="P10" s="230"/>
      <c r="Q10" s="230"/>
      <c r="R10" s="230"/>
      <c r="S10" s="230"/>
      <c r="T10" s="230"/>
      <c r="U10" s="230"/>
      <c r="V10" s="230"/>
      <c r="W10" s="228"/>
      <c r="X10" s="228"/>
    </row>
    <row r="11" spans="1:24" ht="17.45" customHeight="1">
      <c r="A11" s="71"/>
      <c r="B11" s="98"/>
      <c r="C11" s="88"/>
      <c r="D11" s="117"/>
      <c r="E11" s="217"/>
      <c r="F11" s="143"/>
      <c r="G11" s="149"/>
      <c r="H11" s="87"/>
      <c r="I11" s="28"/>
      <c r="J11" s="28"/>
      <c r="K11" s="28"/>
      <c r="L11" s="28"/>
      <c r="M11" s="28"/>
      <c r="N11" s="230"/>
      <c r="O11" s="230"/>
      <c r="P11" s="230"/>
      <c r="Q11" s="230"/>
      <c r="R11" s="230"/>
      <c r="S11" s="230"/>
      <c r="T11" s="230"/>
      <c r="U11" s="228"/>
      <c r="V11" s="228"/>
      <c r="W11" s="228"/>
      <c r="X11" s="228"/>
    </row>
    <row r="12" spans="1:24" ht="17.45" customHeight="1">
      <c r="A12" s="244"/>
      <c r="B12" s="235" t="s">
        <v>78</v>
      </c>
      <c r="C12" s="89"/>
      <c r="D12" s="118">
        <v>269</v>
      </c>
      <c r="E12" s="127" t="s">
        <v>0</v>
      </c>
      <c r="F12" s="144">
        <v>3400</v>
      </c>
      <c r="G12" s="139">
        <f>IF(D12="","",ROUNDDOWN(D12*F12,0))</f>
        <v>914600</v>
      </c>
      <c r="H12" s="86"/>
      <c r="I12" s="226">
        <f>G12</f>
        <v>914600</v>
      </c>
      <c r="J12" s="28"/>
      <c r="K12" s="28" t="s">
        <v>358</v>
      </c>
      <c r="L12" s="28"/>
      <c r="M12" s="28"/>
      <c r="N12" s="230"/>
      <c r="O12" s="230"/>
      <c r="P12" s="230"/>
      <c r="Q12" s="230"/>
      <c r="R12" s="230"/>
      <c r="S12" s="230"/>
      <c r="T12" s="230"/>
      <c r="U12" s="230"/>
      <c r="V12" s="230"/>
      <c r="W12" s="228"/>
      <c r="X12" s="228"/>
    </row>
    <row r="13" spans="1:24" ht="17.45" customHeight="1">
      <c r="A13" s="71"/>
      <c r="B13" s="98"/>
      <c r="C13" s="88"/>
      <c r="D13" s="117"/>
      <c r="E13" s="217"/>
      <c r="F13" s="143"/>
      <c r="G13" s="149"/>
      <c r="H13" s="87"/>
      <c r="I13" s="28"/>
      <c r="J13" s="28"/>
      <c r="K13" s="28"/>
      <c r="L13" s="28"/>
      <c r="M13" s="28"/>
      <c r="N13" s="230"/>
      <c r="O13" s="230"/>
      <c r="P13" s="230"/>
      <c r="Q13" s="230"/>
      <c r="R13" s="230"/>
      <c r="S13" s="230"/>
      <c r="T13" s="230"/>
      <c r="U13" s="228"/>
      <c r="V13" s="228"/>
      <c r="W13" s="228"/>
      <c r="X13" s="228"/>
    </row>
    <row r="14" spans="1:24" ht="17.45" customHeight="1">
      <c r="A14" s="244"/>
      <c r="B14" s="235"/>
      <c r="C14" s="89"/>
      <c r="D14" s="118"/>
      <c r="E14" s="127"/>
      <c r="F14" s="144"/>
      <c r="G14" s="139" t="str">
        <f>IF(D14="","",ROUNDDOWN(D14*F14,0))</f>
        <v/>
      </c>
      <c r="H14" s="86"/>
      <c r="I14" s="226" t="str">
        <f>G14</f>
        <v/>
      </c>
      <c r="J14" s="28"/>
      <c r="K14" s="28"/>
      <c r="L14" s="28"/>
      <c r="M14" s="28"/>
      <c r="N14" s="230"/>
      <c r="O14" s="230"/>
      <c r="P14" s="230"/>
      <c r="Q14" s="230"/>
      <c r="R14" s="230"/>
      <c r="S14" s="230"/>
      <c r="T14" s="230"/>
      <c r="U14" s="230"/>
      <c r="V14" s="230"/>
      <c r="W14" s="228"/>
      <c r="X14" s="228"/>
    </row>
    <row r="15" spans="1:24" ht="17.45" customHeight="1">
      <c r="A15" s="71"/>
      <c r="B15" s="98"/>
      <c r="C15" s="88"/>
      <c r="D15" s="117"/>
      <c r="E15" s="217"/>
      <c r="F15" s="143"/>
      <c r="G15" s="149"/>
      <c r="H15" s="87"/>
      <c r="I15" s="28"/>
      <c r="J15" s="28"/>
      <c r="K15" s="28"/>
      <c r="L15" s="28"/>
      <c r="M15" s="28"/>
      <c r="N15" s="230"/>
      <c r="O15" s="230"/>
      <c r="P15" s="230"/>
      <c r="Q15" s="230"/>
      <c r="R15" s="230"/>
      <c r="S15" s="230"/>
      <c r="T15" s="230"/>
      <c r="U15" s="228"/>
      <c r="V15" s="228"/>
      <c r="W15" s="228"/>
      <c r="X15" s="228"/>
    </row>
    <row r="16" spans="1:24" ht="17.45" customHeight="1">
      <c r="A16" s="244"/>
      <c r="B16" s="235"/>
      <c r="C16" s="89"/>
      <c r="D16" s="118"/>
      <c r="E16" s="127"/>
      <c r="F16" s="144"/>
      <c r="G16" s="139" t="str">
        <f>IF(D16="","",ROUNDDOWN(D16*F16,0))</f>
        <v/>
      </c>
      <c r="H16" s="86"/>
      <c r="I16" s="226" t="str">
        <f>G16</f>
        <v/>
      </c>
      <c r="J16" s="28"/>
      <c r="K16" s="28"/>
      <c r="L16" s="28"/>
      <c r="M16" s="28"/>
      <c r="N16" s="230"/>
      <c r="O16" s="230"/>
      <c r="P16" s="230"/>
      <c r="Q16" s="230"/>
      <c r="R16" s="230"/>
      <c r="S16" s="230"/>
      <c r="T16" s="230"/>
      <c r="U16" s="230"/>
      <c r="V16" s="230"/>
      <c r="W16" s="228"/>
      <c r="X16" s="228"/>
    </row>
    <row r="17" spans="1:24" ht="17.45" customHeight="1">
      <c r="A17" s="71"/>
      <c r="B17" s="98"/>
      <c r="C17" s="88"/>
      <c r="D17" s="117"/>
      <c r="E17" s="217"/>
      <c r="F17" s="143"/>
      <c r="G17" s="149"/>
      <c r="H17" s="87"/>
      <c r="I17" s="28"/>
      <c r="J17" s="28"/>
      <c r="K17" s="28"/>
      <c r="L17" s="28"/>
      <c r="M17" s="28"/>
      <c r="N17" s="230"/>
      <c r="O17" s="230"/>
      <c r="P17" s="230"/>
      <c r="Q17" s="230"/>
      <c r="R17" s="230"/>
      <c r="S17" s="230"/>
      <c r="T17" s="230"/>
      <c r="U17" s="228"/>
      <c r="V17" s="228"/>
      <c r="W17" s="228"/>
      <c r="X17" s="228"/>
    </row>
    <row r="18" spans="1:24" ht="17.45" customHeight="1">
      <c r="A18" s="244"/>
      <c r="B18" s="235"/>
      <c r="C18" s="89"/>
      <c r="D18" s="118"/>
      <c r="E18" s="127"/>
      <c r="F18" s="144"/>
      <c r="G18" s="139" t="str">
        <f>IF(D18="","",ROUNDDOWN(D18*F18,0))</f>
        <v/>
      </c>
      <c r="H18" s="86"/>
      <c r="I18" s="226" t="str">
        <f>G18</f>
        <v/>
      </c>
      <c r="J18" s="28"/>
      <c r="K18" s="28"/>
      <c r="L18" s="28"/>
      <c r="M18" s="28"/>
      <c r="N18" s="230"/>
      <c r="O18" s="230"/>
      <c r="P18" s="230"/>
      <c r="Q18" s="230"/>
      <c r="R18" s="230"/>
      <c r="S18" s="230"/>
      <c r="T18" s="230"/>
      <c r="U18" s="230"/>
      <c r="V18" s="230"/>
      <c r="W18" s="228"/>
      <c r="X18" s="228"/>
    </row>
    <row r="19" spans="1:24" ht="17.45" customHeight="1">
      <c r="A19" s="71"/>
      <c r="B19" s="98"/>
      <c r="C19" s="88"/>
      <c r="D19" s="117"/>
      <c r="E19" s="217"/>
      <c r="F19" s="143"/>
      <c r="G19" s="149"/>
      <c r="H19" s="87"/>
      <c r="I19" s="28"/>
      <c r="J19" s="28"/>
      <c r="K19" s="28"/>
      <c r="L19" s="28"/>
      <c r="M19" s="28"/>
      <c r="N19" s="230"/>
      <c r="O19" s="230"/>
      <c r="P19" s="230"/>
      <c r="Q19" s="230"/>
      <c r="R19" s="230"/>
      <c r="S19" s="230"/>
      <c r="T19" s="230"/>
      <c r="U19" s="228"/>
      <c r="V19" s="228"/>
      <c r="W19" s="228"/>
      <c r="X19" s="228"/>
    </row>
    <row r="20" spans="1:24" ht="17.45" customHeight="1">
      <c r="A20" s="244"/>
      <c r="B20" s="235"/>
      <c r="C20" s="89"/>
      <c r="D20" s="118"/>
      <c r="E20" s="127"/>
      <c r="F20" s="144"/>
      <c r="G20" s="139" t="str">
        <f>IF(D20="","",ROUNDDOWN(D20*F20,0))</f>
        <v/>
      </c>
      <c r="H20" s="86"/>
      <c r="I20" s="226" t="str">
        <f>G20</f>
        <v/>
      </c>
      <c r="J20" s="28"/>
      <c r="K20" s="28"/>
      <c r="L20" s="28"/>
      <c r="M20" s="28"/>
      <c r="N20" s="230"/>
      <c r="O20" s="230"/>
      <c r="P20" s="230"/>
      <c r="Q20" s="230"/>
      <c r="R20" s="230"/>
      <c r="S20" s="230"/>
      <c r="T20" s="230"/>
      <c r="U20" s="230"/>
      <c r="V20" s="230"/>
      <c r="W20" s="228"/>
      <c r="X20" s="228"/>
    </row>
    <row r="21" spans="1:24" ht="17.45" customHeight="1">
      <c r="A21" s="71"/>
      <c r="B21" s="98"/>
      <c r="C21" s="88"/>
      <c r="D21" s="117"/>
      <c r="E21" s="217"/>
      <c r="F21" s="143"/>
      <c r="G21" s="149"/>
      <c r="H21" s="87"/>
      <c r="I21" s="28"/>
      <c r="J21" s="28"/>
      <c r="K21" s="28"/>
      <c r="L21" s="28"/>
      <c r="M21" s="28"/>
      <c r="N21" s="230"/>
      <c r="O21" s="230"/>
      <c r="P21" s="230"/>
      <c r="Q21" s="230"/>
      <c r="R21" s="230"/>
      <c r="S21" s="230"/>
      <c r="T21" s="230"/>
      <c r="U21" s="228"/>
      <c r="V21" s="228"/>
      <c r="W21" s="228"/>
      <c r="X21" s="228"/>
    </row>
    <row r="22" spans="1:24" ht="17.45" customHeight="1">
      <c r="A22" s="244"/>
      <c r="B22" s="235"/>
      <c r="C22" s="89"/>
      <c r="D22" s="118"/>
      <c r="E22" s="127"/>
      <c r="F22" s="144"/>
      <c r="G22" s="139" t="str">
        <f>IF(D22="","",ROUNDDOWN(D22*F22,0))</f>
        <v/>
      </c>
      <c r="H22" s="86"/>
      <c r="I22" s="226" t="str">
        <f>G22</f>
        <v/>
      </c>
      <c r="J22" s="28"/>
      <c r="K22" s="28"/>
      <c r="L22" s="28"/>
      <c r="M22" s="28"/>
      <c r="N22" s="230"/>
      <c r="O22" s="230"/>
      <c r="P22" s="230"/>
      <c r="Q22" s="230"/>
      <c r="R22" s="230"/>
      <c r="S22" s="230"/>
      <c r="T22" s="230"/>
      <c r="U22" s="230"/>
      <c r="V22" s="230"/>
      <c r="W22" s="228"/>
      <c r="X22" s="228"/>
    </row>
    <row r="23" spans="1:24" ht="17.45" customHeight="1">
      <c r="A23" s="71"/>
      <c r="B23" s="98"/>
      <c r="C23" s="88"/>
      <c r="D23" s="117"/>
      <c r="E23" s="217"/>
      <c r="F23" s="143"/>
      <c r="G23" s="149"/>
      <c r="H23" s="87"/>
      <c r="I23" s="223"/>
      <c r="J23" s="28"/>
      <c r="K23" s="28"/>
      <c r="L23" s="28"/>
      <c r="M23" s="28"/>
      <c r="N23" s="230"/>
      <c r="O23" s="230"/>
      <c r="P23" s="230"/>
      <c r="Q23" s="230"/>
      <c r="R23" s="230"/>
      <c r="S23" s="230"/>
      <c r="T23" s="230"/>
      <c r="U23" s="228"/>
      <c r="V23" s="228"/>
      <c r="W23" s="228"/>
      <c r="X23" s="228"/>
    </row>
    <row r="24" spans="1:24" ht="17.45" customHeight="1">
      <c r="A24" s="244"/>
      <c r="B24" s="235"/>
      <c r="C24" s="89"/>
      <c r="D24" s="118"/>
      <c r="E24" s="127"/>
      <c r="F24" s="144"/>
      <c r="G24" s="139" t="str">
        <f>IF(D24="","",ROUNDDOWN(D24*F24,0))</f>
        <v/>
      </c>
      <c r="H24" s="86"/>
      <c r="I24" s="226" t="str">
        <f>G24</f>
        <v/>
      </c>
      <c r="J24" s="28"/>
      <c r="K24" s="28"/>
      <c r="L24" s="28"/>
      <c r="M24" s="28"/>
      <c r="N24" s="230"/>
      <c r="O24" s="230"/>
      <c r="P24" s="230"/>
      <c r="Q24" s="230"/>
      <c r="R24" s="230"/>
      <c r="S24" s="230"/>
      <c r="T24" s="230"/>
      <c r="U24" s="230"/>
      <c r="V24" s="230"/>
      <c r="W24" s="228"/>
      <c r="X24" s="228"/>
    </row>
    <row r="25" spans="1:24" ht="17.45" customHeight="1">
      <c r="A25" s="71"/>
      <c r="B25" s="98"/>
      <c r="C25" s="88"/>
      <c r="D25" s="117"/>
      <c r="E25" s="217"/>
      <c r="F25" s="143"/>
      <c r="G25" s="149"/>
      <c r="H25" s="87"/>
      <c r="I25" s="223"/>
      <c r="J25" s="28"/>
      <c r="K25" s="28"/>
      <c r="L25" s="28"/>
      <c r="M25" s="28"/>
      <c r="N25" s="230"/>
      <c r="O25" s="230"/>
      <c r="P25" s="230"/>
      <c r="Q25" s="230"/>
      <c r="R25" s="230"/>
      <c r="S25" s="230"/>
      <c r="T25" s="230"/>
      <c r="U25" s="228"/>
      <c r="V25" s="228"/>
      <c r="W25" s="228"/>
      <c r="X25" s="228"/>
    </row>
    <row r="26" spans="1:24" ht="17.45" customHeight="1">
      <c r="A26" s="244"/>
      <c r="B26" s="235"/>
      <c r="C26" s="89"/>
      <c r="D26" s="118"/>
      <c r="E26" s="127"/>
      <c r="F26" s="144"/>
      <c r="G26" s="139" t="str">
        <f>IF(D26="","",ROUNDDOWN(D26*F26,0))</f>
        <v/>
      </c>
      <c r="H26" s="86"/>
      <c r="I26" s="226" t="str">
        <f>G26</f>
        <v/>
      </c>
      <c r="J26" s="28"/>
      <c r="K26" s="28"/>
      <c r="L26" s="28"/>
      <c r="M26" s="28"/>
      <c r="N26" s="230"/>
      <c r="O26" s="230"/>
      <c r="P26" s="230"/>
      <c r="Q26" s="230"/>
      <c r="R26" s="230"/>
      <c r="S26" s="230"/>
      <c r="T26" s="230"/>
      <c r="U26" s="230"/>
      <c r="V26" s="230"/>
      <c r="W26" s="228"/>
      <c r="X26" s="228"/>
    </row>
    <row r="27" spans="1:24" ht="17.45" customHeight="1">
      <c r="A27" s="71"/>
      <c r="B27" s="98"/>
      <c r="C27" s="88"/>
      <c r="D27" s="117"/>
      <c r="E27" s="217"/>
      <c r="F27" s="143"/>
      <c r="G27" s="149"/>
      <c r="H27" s="87"/>
      <c r="I27" s="223"/>
      <c r="J27" s="28"/>
      <c r="K27" s="28"/>
      <c r="L27" s="28"/>
      <c r="M27" s="28"/>
      <c r="N27" s="230"/>
      <c r="O27" s="230"/>
      <c r="P27" s="230"/>
      <c r="Q27" s="230"/>
      <c r="R27" s="230"/>
      <c r="S27" s="230"/>
      <c r="T27" s="230"/>
      <c r="U27" s="228"/>
      <c r="V27" s="228"/>
      <c r="W27" s="228"/>
      <c r="X27" s="228"/>
    </row>
    <row r="28" spans="1:24" ht="17.45" customHeight="1">
      <c r="A28" s="244"/>
      <c r="B28" s="235"/>
      <c r="C28" s="89"/>
      <c r="D28" s="118"/>
      <c r="E28" s="127"/>
      <c r="F28" s="144"/>
      <c r="G28" s="139" t="str">
        <f>IF(D28="","",ROUNDDOWN(D28*F28,0))</f>
        <v/>
      </c>
      <c r="H28" s="86"/>
      <c r="I28" s="226" t="str">
        <f>G28</f>
        <v/>
      </c>
      <c r="J28" s="28"/>
      <c r="K28" s="28"/>
      <c r="L28" s="28"/>
      <c r="M28" s="28"/>
      <c r="N28" s="230"/>
      <c r="O28" s="230"/>
      <c r="P28" s="230"/>
      <c r="Q28" s="230"/>
      <c r="R28" s="230"/>
      <c r="S28" s="230"/>
      <c r="T28" s="230"/>
      <c r="U28" s="230"/>
      <c r="V28" s="230"/>
      <c r="W28" s="228"/>
      <c r="X28" s="228"/>
    </row>
    <row r="29" spans="1:24" ht="17.45" customHeight="1">
      <c r="A29" s="71"/>
      <c r="B29" s="98"/>
      <c r="C29" s="88"/>
      <c r="D29" s="117"/>
      <c r="E29" s="217"/>
      <c r="F29" s="143"/>
      <c r="G29" s="149"/>
      <c r="H29" s="87"/>
      <c r="I29" s="223"/>
      <c r="J29" s="28"/>
      <c r="K29" s="28"/>
      <c r="L29" s="28"/>
      <c r="M29" s="28"/>
      <c r="N29" s="230"/>
      <c r="O29" s="230"/>
      <c r="P29" s="230"/>
      <c r="Q29" s="230"/>
      <c r="R29" s="230"/>
      <c r="S29" s="230"/>
      <c r="T29" s="230"/>
      <c r="U29" s="228"/>
      <c r="V29" s="228"/>
      <c r="W29" s="228"/>
      <c r="X29" s="228"/>
    </row>
    <row r="30" spans="1:24" ht="17.45" customHeight="1">
      <c r="A30" s="244"/>
      <c r="B30" s="235"/>
      <c r="C30" s="89"/>
      <c r="D30" s="118"/>
      <c r="E30" s="127"/>
      <c r="F30" s="144"/>
      <c r="G30" s="139" t="str">
        <f>IF(D30="","",ROUNDDOWN(D30*F30,0))</f>
        <v/>
      </c>
      <c r="H30" s="86"/>
      <c r="I30" s="236" t="str">
        <f>G30</f>
        <v/>
      </c>
      <c r="J30" s="28"/>
      <c r="K30" s="28"/>
      <c r="L30" s="28"/>
      <c r="M30" s="28"/>
      <c r="N30" s="230"/>
      <c r="O30" s="230"/>
      <c r="P30" s="230"/>
      <c r="Q30" s="230"/>
      <c r="R30" s="230"/>
      <c r="S30" s="230"/>
      <c r="T30" s="230"/>
      <c r="U30" s="228"/>
      <c r="V30" s="228"/>
      <c r="W30" s="228"/>
      <c r="X30" s="228"/>
    </row>
    <row r="31" spans="1:24" ht="17.45" customHeight="1">
      <c r="A31" s="71"/>
      <c r="B31" s="98"/>
      <c r="C31" s="88"/>
      <c r="D31" s="117"/>
      <c r="E31" s="217"/>
      <c r="F31" s="143"/>
      <c r="G31" s="149"/>
      <c r="H31" s="87"/>
      <c r="I31" s="223"/>
      <c r="J31" s="28"/>
      <c r="K31" s="28"/>
      <c r="L31" s="28"/>
      <c r="M31" s="28"/>
      <c r="N31" s="230"/>
      <c r="O31" s="230"/>
      <c r="P31" s="230"/>
      <c r="Q31" s="230"/>
      <c r="R31" s="230"/>
      <c r="S31" s="230"/>
      <c r="T31" s="230"/>
      <c r="U31" s="228"/>
      <c r="V31" s="228"/>
      <c r="W31" s="228"/>
      <c r="X31" s="228"/>
    </row>
    <row r="32" spans="1:24" ht="17.45" customHeight="1">
      <c r="A32" s="72"/>
      <c r="B32" s="93" t="s">
        <v>123</v>
      </c>
      <c r="C32" s="89"/>
      <c r="D32" s="118"/>
      <c r="E32" s="127"/>
      <c r="F32" s="144"/>
      <c r="G32" s="139">
        <f>I32</f>
        <v>8053290</v>
      </c>
      <c r="H32" s="86"/>
      <c r="I32" s="223">
        <f>SUM(I3:I30)</f>
        <v>8053290</v>
      </c>
      <c r="J32" s="28"/>
      <c r="K32" s="28"/>
      <c r="L32" s="28"/>
      <c r="M32" s="28"/>
      <c r="N32" s="230"/>
      <c r="O32" s="230"/>
      <c r="P32" s="230"/>
      <c r="Q32" s="230"/>
      <c r="R32" s="230"/>
      <c r="S32" s="230"/>
      <c r="T32" s="230"/>
      <c r="U32" s="230"/>
      <c r="V32" s="230"/>
      <c r="W32" s="228"/>
      <c r="X32" s="228"/>
    </row>
    <row r="33" spans="1:24" ht="17.45" customHeight="1">
      <c r="A33" s="71"/>
      <c r="B33" s="95"/>
      <c r="C33" s="88"/>
      <c r="D33" s="215"/>
      <c r="E33" s="217"/>
      <c r="F33" s="143"/>
      <c r="G33" s="149" t="str">
        <f>IF(F33="",IF(D33="","",ROUNDDOWN(D33*F34,0)),IF(D33="","",ROUNDDOWN(D33*F33,0)))</f>
        <v/>
      </c>
      <c r="H33" s="87"/>
      <c r="I33" s="28"/>
      <c r="J33" s="28"/>
      <c r="K33" s="28"/>
      <c r="L33" s="28"/>
      <c r="M33" s="28"/>
      <c r="N33" s="230"/>
      <c r="O33" s="230"/>
      <c r="P33" s="230"/>
      <c r="Q33" s="230"/>
      <c r="R33" s="230"/>
      <c r="S33" s="230"/>
      <c r="T33" s="230"/>
      <c r="U33" s="228"/>
      <c r="V33" s="228"/>
      <c r="W33" s="228"/>
      <c r="X33" s="228"/>
    </row>
    <row r="34" spans="1:24" ht="17.45" customHeight="1">
      <c r="A34" s="244"/>
      <c r="B34" s="235"/>
      <c r="C34" s="89"/>
      <c r="D34" s="216"/>
      <c r="E34" s="127"/>
      <c r="F34" s="144"/>
      <c r="G34" s="139" t="str">
        <f>IF(D34="","",ROUNDDOWN(D34*F34,0))</f>
        <v/>
      </c>
      <c r="H34" s="86"/>
      <c r="I34" s="28" t="str">
        <f>G34</f>
        <v/>
      </c>
      <c r="J34" s="28"/>
      <c r="K34" s="28"/>
      <c r="L34" s="28"/>
      <c r="M34" s="28"/>
      <c r="N34" s="230"/>
      <c r="O34" s="230"/>
      <c r="P34" s="230"/>
      <c r="Q34" s="230"/>
      <c r="R34" s="230"/>
      <c r="S34" s="230"/>
      <c r="T34" s="230"/>
      <c r="U34" s="228"/>
      <c r="V34" s="228"/>
      <c r="W34" s="228"/>
      <c r="X34" s="228"/>
    </row>
    <row r="35" spans="1:24" ht="17.45" customHeight="1">
      <c r="A35" s="71"/>
      <c r="B35" s="98"/>
      <c r="C35" s="88"/>
      <c r="D35" s="117"/>
      <c r="E35" s="217"/>
      <c r="F35" s="143"/>
      <c r="G35" s="149" t="str">
        <f>IF(F35="",IF(D35="","",ROUNDDOWN(D35*F36,0)),IF(D35="","",ROUNDDOWN(D35*F35,0)))</f>
        <v/>
      </c>
      <c r="H35" s="87"/>
      <c r="I35" s="223"/>
      <c r="J35" s="28"/>
      <c r="K35" s="28"/>
      <c r="L35" s="28"/>
      <c r="M35" s="28"/>
      <c r="N35" s="230"/>
      <c r="O35" s="230"/>
      <c r="P35" s="230"/>
      <c r="Q35" s="230"/>
      <c r="R35" s="230"/>
      <c r="S35" s="230"/>
      <c r="T35" s="230"/>
      <c r="U35" s="228"/>
      <c r="V35" s="228"/>
      <c r="W35" s="228"/>
      <c r="X35" s="228"/>
    </row>
    <row r="36" spans="1:24" ht="17.45" customHeight="1">
      <c r="A36" s="72"/>
      <c r="B36" s="212"/>
      <c r="C36" s="89"/>
      <c r="D36" s="118"/>
      <c r="E36" s="127"/>
      <c r="F36" s="144"/>
      <c r="G36" s="139" t="str">
        <f>IF(D36="","",ROUNDDOWN(D36*F36,0))</f>
        <v/>
      </c>
      <c r="H36" s="86"/>
      <c r="I36" s="226" t="str">
        <f>G36</f>
        <v/>
      </c>
      <c r="J36" s="28"/>
      <c r="K36" s="28"/>
      <c r="L36" s="28"/>
      <c r="M36" s="28"/>
      <c r="N36" s="230"/>
      <c r="O36" s="230"/>
      <c r="P36" s="230"/>
      <c r="Q36" s="230"/>
      <c r="R36" s="230"/>
      <c r="S36" s="230"/>
      <c r="T36" s="230"/>
      <c r="U36" s="228"/>
      <c r="V36" s="228"/>
      <c r="W36" s="228"/>
      <c r="X36" s="228"/>
    </row>
    <row r="37" spans="1:24" ht="17.45" customHeight="1">
      <c r="A37" s="71"/>
      <c r="B37" s="98"/>
      <c r="C37" s="88"/>
      <c r="D37" s="117"/>
      <c r="E37" s="217"/>
      <c r="F37" s="143"/>
      <c r="G37" s="149" t="str">
        <f>IF(F37="",IF(D37="","",ROUNDDOWN(D37*F38,0)),IF(D37="","",ROUNDDOWN(D37*F37,0)))</f>
        <v/>
      </c>
      <c r="H37" s="87"/>
      <c r="I37" s="28"/>
      <c r="J37" s="28"/>
      <c r="K37" s="28"/>
      <c r="L37" s="28"/>
      <c r="M37" s="28"/>
      <c r="N37" s="230"/>
      <c r="O37" s="230"/>
      <c r="P37" s="230"/>
      <c r="Q37" s="230"/>
      <c r="R37" s="230"/>
      <c r="S37" s="230"/>
      <c r="T37" s="230"/>
      <c r="U37" s="228"/>
      <c r="V37" s="228"/>
      <c r="W37" s="228"/>
      <c r="X37" s="228"/>
    </row>
    <row r="38" spans="1:24" ht="17.45" customHeight="1">
      <c r="A38" s="72"/>
      <c r="B38" s="212"/>
      <c r="C38" s="89"/>
      <c r="D38" s="118"/>
      <c r="E38" s="127"/>
      <c r="F38" s="144"/>
      <c r="G38" s="139" t="str">
        <f>IF(D38="","",ROUNDDOWN(D38*F38,0))</f>
        <v/>
      </c>
      <c r="H38" s="86"/>
      <c r="I38" s="226" t="str">
        <f>G38</f>
        <v/>
      </c>
      <c r="J38" s="28"/>
      <c r="K38" s="28"/>
      <c r="L38" s="28"/>
      <c r="M38" s="28"/>
      <c r="N38" s="230"/>
      <c r="O38" s="230"/>
      <c r="P38" s="230"/>
      <c r="Q38" s="230"/>
      <c r="R38" s="230"/>
      <c r="S38" s="230"/>
      <c r="T38" s="230"/>
      <c r="U38" s="230"/>
      <c r="V38" s="230"/>
      <c r="W38" s="228"/>
      <c r="X38" s="228"/>
    </row>
    <row r="39" spans="1:24" ht="17.45" customHeight="1">
      <c r="A39" s="71"/>
      <c r="B39" s="98"/>
      <c r="C39" s="88"/>
      <c r="D39" s="117"/>
      <c r="E39" s="217"/>
      <c r="F39" s="143"/>
      <c r="G39" s="149" t="str">
        <f>IF(F39="",IF(D39="","",ROUNDDOWN(D39*F40,0)),IF(D39="","",ROUNDDOWN(D39*F39,0)))</f>
        <v/>
      </c>
      <c r="H39" s="87"/>
      <c r="I39" s="28"/>
      <c r="J39" s="28"/>
      <c r="K39" s="28"/>
      <c r="L39" s="28"/>
      <c r="M39" s="28"/>
      <c r="N39" s="230"/>
      <c r="O39" s="230"/>
      <c r="P39" s="230"/>
      <c r="Q39" s="230"/>
      <c r="R39" s="230"/>
      <c r="S39" s="230"/>
      <c r="T39" s="230"/>
      <c r="U39" s="228"/>
      <c r="V39" s="228"/>
      <c r="W39" s="228"/>
      <c r="X39" s="228"/>
    </row>
    <row r="40" spans="1:24" ht="17.45" customHeight="1">
      <c r="A40" s="72"/>
      <c r="B40" s="212"/>
      <c r="C40" s="89"/>
      <c r="D40" s="118"/>
      <c r="E40" s="127"/>
      <c r="F40" s="144"/>
      <c r="G40" s="139" t="str">
        <f>IF(D40="","",ROUNDDOWN(D40*F40,0))</f>
        <v/>
      </c>
      <c r="H40" s="86"/>
      <c r="I40" s="226" t="str">
        <f>G40</f>
        <v/>
      </c>
      <c r="J40" s="28"/>
      <c r="K40" s="28"/>
      <c r="L40" s="28"/>
      <c r="M40" s="28"/>
      <c r="N40" s="230"/>
      <c r="O40" s="230"/>
      <c r="P40" s="230"/>
      <c r="Q40" s="230"/>
      <c r="R40" s="230"/>
      <c r="S40" s="230"/>
      <c r="T40" s="230"/>
      <c r="U40" s="230"/>
      <c r="V40" s="230"/>
      <c r="W40" s="228"/>
      <c r="X40" s="228"/>
    </row>
    <row r="41" spans="1:24" ht="17.45" customHeight="1">
      <c r="A41" s="71"/>
      <c r="B41" s="98"/>
      <c r="C41" s="88"/>
      <c r="D41" s="117"/>
      <c r="E41" s="217"/>
      <c r="F41" s="143"/>
      <c r="G41" s="149" t="str">
        <f>IF(F41="",IF(D41="","",ROUNDDOWN(D41*F42,0)),IF(D41="","",ROUNDDOWN(D41*F41,0)))</f>
        <v/>
      </c>
      <c r="H41" s="87"/>
      <c r="I41" s="28"/>
      <c r="J41" s="28"/>
      <c r="K41" s="28"/>
      <c r="L41" s="28"/>
      <c r="M41" s="28"/>
      <c r="N41" s="230"/>
      <c r="O41" s="230"/>
      <c r="P41" s="230"/>
      <c r="Q41" s="230"/>
      <c r="R41" s="230"/>
      <c r="S41" s="230"/>
      <c r="T41" s="230"/>
      <c r="U41" s="228"/>
      <c r="V41" s="228"/>
      <c r="W41" s="228"/>
      <c r="X41" s="228"/>
    </row>
    <row r="42" spans="1:24" ht="17.45" customHeight="1">
      <c r="A42" s="72"/>
      <c r="B42" s="212"/>
      <c r="C42" s="89"/>
      <c r="D42" s="118"/>
      <c r="E42" s="127"/>
      <c r="F42" s="144"/>
      <c r="G42" s="139" t="str">
        <f>IF(D42="","",ROUNDDOWN(D42*F42,0))</f>
        <v/>
      </c>
      <c r="H42" s="86"/>
      <c r="I42" s="226" t="str">
        <f>G42</f>
        <v/>
      </c>
      <c r="J42" s="28"/>
      <c r="K42" s="28"/>
      <c r="L42" s="28"/>
      <c r="M42" s="28"/>
      <c r="N42" s="230"/>
      <c r="O42" s="230"/>
      <c r="P42" s="230"/>
      <c r="Q42" s="230"/>
      <c r="R42" s="230"/>
      <c r="S42" s="230"/>
      <c r="T42" s="230"/>
      <c r="U42" s="230"/>
      <c r="V42" s="230"/>
      <c r="W42" s="228"/>
      <c r="X42" s="228"/>
    </row>
    <row r="43" spans="1:24" ht="17.45" customHeight="1">
      <c r="A43" s="71"/>
      <c r="B43" s="98"/>
      <c r="C43" s="88"/>
      <c r="D43" s="117"/>
      <c r="E43" s="217"/>
      <c r="F43" s="143"/>
      <c r="G43" s="149" t="str">
        <f>IF(F43="",IF(D43="","",ROUNDDOWN(D43*F44,0)),IF(D43="","",ROUNDDOWN(D43*F43,0)))</f>
        <v/>
      </c>
      <c r="H43" s="87"/>
      <c r="I43" s="28"/>
      <c r="J43" s="28"/>
      <c r="K43" s="28"/>
      <c r="L43" s="28"/>
      <c r="M43" s="28"/>
      <c r="N43" s="230"/>
      <c r="O43" s="230"/>
      <c r="P43" s="230"/>
      <c r="Q43" s="230"/>
      <c r="R43" s="230"/>
      <c r="S43" s="230"/>
      <c r="T43" s="230"/>
      <c r="U43" s="228"/>
      <c r="V43" s="228"/>
      <c r="W43" s="228"/>
      <c r="X43" s="228"/>
    </row>
    <row r="44" spans="1:24" ht="17.45" customHeight="1">
      <c r="A44" s="72"/>
      <c r="B44" s="212"/>
      <c r="C44" s="89"/>
      <c r="D44" s="118"/>
      <c r="E44" s="127"/>
      <c r="F44" s="144"/>
      <c r="G44" s="139" t="str">
        <f>IF(D44="","",ROUNDDOWN(D44*F44,0))</f>
        <v/>
      </c>
      <c r="H44" s="86"/>
      <c r="I44" s="226" t="str">
        <f>G44</f>
        <v/>
      </c>
      <c r="J44" s="28"/>
      <c r="K44" s="28"/>
      <c r="L44" s="28"/>
      <c r="M44" s="28"/>
      <c r="N44" s="230"/>
      <c r="O44" s="230"/>
      <c r="P44" s="230"/>
      <c r="Q44" s="230"/>
      <c r="R44" s="230"/>
      <c r="S44" s="230"/>
      <c r="T44" s="230"/>
      <c r="U44" s="230"/>
      <c r="V44" s="230"/>
      <c r="W44" s="228"/>
      <c r="X44" s="228"/>
    </row>
    <row r="45" spans="1:24" ht="17.45" customHeight="1">
      <c r="A45" s="71"/>
      <c r="B45" s="98"/>
      <c r="C45" s="88"/>
      <c r="D45" s="117"/>
      <c r="E45" s="217"/>
      <c r="F45" s="143"/>
      <c r="G45" s="149" t="str">
        <f>IF(F45="",IF(D45="","",ROUNDDOWN(D45*F46,0)),IF(D45="","",ROUNDDOWN(D45*F45,0)))</f>
        <v/>
      </c>
      <c r="H45" s="87"/>
      <c r="I45" s="28"/>
      <c r="J45" s="28"/>
      <c r="K45" s="28"/>
      <c r="L45" s="28"/>
      <c r="M45" s="28"/>
      <c r="N45" s="230"/>
      <c r="O45" s="230"/>
      <c r="P45" s="230"/>
      <c r="Q45" s="230"/>
      <c r="R45" s="230"/>
      <c r="S45" s="230"/>
      <c r="T45" s="230"/>
      <c r="U45" s="228"/>
      <c r="V45" s="228"/>
      <c r="W45" s="228"/>
      <c r="X45" s="228"/>
    </row>
    <row r="46" spans="1:24" ht="17.45" customHeight="1">
      <c r="A46" s="72"/>
      <c r="B46" s="212"/>
      <c r="C46" s="89"/>
      <c r="D46" s="118"/>
      <c r="E46" s="127"/>
      <c r="F46" s="144"/>
      <c r="G46" s="139" t="str">
        <f>IF(D46="","",ROUNDDOWN(D46*F46,0))</f>
        <v/>
      </c>
      <c r="H46" s="86"/>
      <c r="I46" s="226" t="str">
        <f>G46</f>
        <v/>
      </c>
      <c r="J46" s="28"/>
      <c r="K46" s="28"/>
      <c r="L46" s="28"/>
      <c r="M46" s="28"/>
      <c r="N46" s="230"/>
      <c r="O46" s="230"/>
      <c r="P46" s="230"/>
      <c r="Q46" s="230"/>
      <c r="R46" s="230"/>
      <c r="S46" s="230"/>
      <c r="T46" s="230"/>
      <c r="U46" s="230"/>
      <c r="V46" s="230"/>
      <c r="W46" s="228"/>
      <c r="X46" s="228"/>
    </row>
    <row r="47" spans="1:24" ht="17.45" customHeight="1">
      <c r="A47" s="71"/>
      <c r="B47" s="98"/>
      <c r="C47" s="88"/>
      <c r="D47" s="117"/>
      <c r="E47" s="217"/>
      <c r="F47" s="143"/>
      <c r="G47" s="149" t="str">
        <f>IF(F47="",IF(D47="","",ROUNDDOWN(D47*F48,0)),IF(D47="","",ROUNDDOWN(D47*F47,0)))</f>
        <v/>
      </c>
      <c r="H47" s="87"/>
      <c r="I47" s="28"/>
      <c r="J47" s="28"/>
      <c r="K47" s="28"/>
      <c r="L47" s="28"/>
      <c r="M47" s="28"/>
      <c r="N47" s="230"/>
      <c r="O47" s="230"/>
      <c r="P47" s="230"/>
      <c r="Q47" s="230"/>
      <c r="R47" s="230"/>
      <c r="S47" s="230"/>
      <c r="T47" s="230"/>
      <c r="U47" s="228"/>
      <c r="V47" s="228"/>
      <c r="W47" s="228"/>
      <c r="X47" s="228"/>
    </row>
    <row r="48" spans="1:24" ht="17.45" customHeight="1">
      <c r="A48" s="72"/>
      <c r="B48" s="212"/>
      <c r="C48" s="89"/>
      <c r="D48" s="118"/>
      <c r="E48" s="127"/>
      <c r="F48" s="144"/>
      <c r="G48" s="139" t="str">
        <f>IF(D48="","",ROUNDDOWN(D48*F48,0))</f>
        <v/>
      </c>
      <c r="H48" s="86"/>
      <c r="I48" s="226" t="str">
        <f>G48</f>
        <v/>
      </c>
      <c r="J48" s="28"/>
      <c r="K48" s="28"/>
      <c r="L48" s="28"/>
      <c r="M48" s="28"/>
      <c r="N48" s="230"/>
      <c r="O48" s="230"/>
      <c r="P48" s="230"/>
      <c r="Q48" s="230"/>
      <c r="R48" s="230"/>
      <c r="S48" s="230"/>
      <c r="T48" s="230"/>
      <c r="U48" s="230"/>
      <c r="V48" s="230"/>
      <c r="W48" s="228"/>
      <c r="X48" s="228"/>
    </row>
    <row r="49" spans="1:24" ht="17.45" customHeight="1">
      <c r="A49" s="71"/>
      <c r="B49" s="98"/>
      <c r="C49" s="88"/>
      <c r="D49" s="117"/>
      <c r="E49" s="217"/>
      <c r="F49" s="143"/>
      <c r="G49" s="149" t="str">
        <f>IF(F49="",IF(D49="","",ROUNDDOWN(D49*F50,0)),IF(D49="","",ROUNDDOWN(D49*F49,0)))</f>
        <v/>
      </c>
      <c r="H49" s="87"/>
      <c r="I49" s="28"/>
      <c r="J49" s="28"/>
      <c r="K49" s="28"/>
      <c r="L49" s="28"/>
      <c r="M49" s="28"/>
      <c r="N49" s="230"/>
      <c r="O49" s="230"/>
      <c r="P49" s="230"/>
      <c r="Q49" s="230"/>
      <c r="R49" s="230"/>
      <c r="S49" s="230"/>
      <c r="T49" s="230"/>
      <c r="U49" s="228"/>
      <c r="V49" s="228"/>
      <c r="W49" s="228"/>
      <c r="X49" s="228"/>
    </row>
    <row r="50" spans="1:24" ht="17.45" customHeight="1">
      <c r="A50" s="72"/>
      <c r="B50" s="212"/>
      <c r="C50" s="89"/>
      <c r="D50" s="118"/>
      <c r="E50" s="127"/>
      <c r="F50" s="144"/>
      <c r="G50" s="139" t="str">
        <f>IF(D50="","",ROUNDDOWN(D50*F50,0))</f>
        <v/>
      </c>
      <c r="H50" s="86"/>
      <c r="I50" s="226" t="str">
        <f>G50</f>
        <v/>
      </c>
      <c r="J50" s="28"/>
      <c r="K50" s="28"/>
      <c r="L50" s="28"/>
      <c r="M50" s="28"/>
      <c r="N50" s="230"/>
      <c r="O50" s="230"/>
      <c r="P50" s="230"/>
      <c r="Q50" s="230"/>
      <c r="R50" s="230"/>
      <c r="S50" s="230"/>
      <c r="T50" s="230"/>
      <c r="U50" s="230"/>
      <c r="V50" s="230"/>
      <c r="W50" s="228"/>
      <c r="X50" s="228"/>
    </row>
    <row r="51" spans="1:24" ht="17.45" customHeight="1">
      <c r="A51" s="71"/>
      <c r="B51" s="98"/>
      <c r="C51" s="88"/>
      <c r="D51" s="117"/>
      <c r="E51" s="217"/>
      <c r="F51" s="143"/>
      <c r="G51" s="149" t="str">
        <f>IF(F51="",IF(D51="","",ROUNDDOWN(D51*F52,0)),IF(D51="","",ROUNDDOWN(D51*F51,0)))</f>
        <v/>
      </c>
      <c r="H51" s="87"/>
      <c r="I51" s="28"/>
      <c r="J51" s="28"/>
      <c r="K51" s="28"/>
      <c r="L51" s="28"/>
      <c r="M51" s="28"/>
      <c r="N51" s="230"/>
      <c r="O51" s="230"/>
      <c r="P51" s="230"/>
      <c r="Q51" s="230"/>
      <c r="R51" s="230"/>
      <c r="S51" s="230"/>
      <c r="T51" s="230"/>
      <c r="U51" s="228"/>
      <c r="V51" s="228"/>
      <c r="W51" s="228"/>
      <c r="X51" s="228"/>
    </row>
    <row r="52" spans="1:24" ht="17.45" customHeight="1">
      <c r="A52" s="72"/>
      <c r="B52" s="212"/>
      <c r="C52" s="89"/>
      <c r="D52" s="118"/>
      <c r="E52" s="127"/>
      <c r="F52" s="144"/>
      <c r="G52" s="139" t="str">
        <f>IF(D52="","",ROUNDDOWN(D52*F52,0))</f>
        <v/>
      </c>
      <c r="H52" s="86"/>
      <c r="I52" s="226" t="str">
        <f>G52</f>
        <v/>
      </c>
      <c r="J52" s="28"/>
      <c r="K52" s="28"/>
      <c r="L52" s="28"/>
      <c r="M52" s="28"/>
      <c r="N52" s="230"/>
      <c r="O52" s="230"/>
      <c r="P52" s="230"/>
      <c r="Q52" s="230"/>
      <c r="R52" s="230"/>
      <c r="S52" s="230"/>
      <c r="T52" s="230"/>
      <c r="U52" s="230"/>
      <c r="V52" s="230"/>
      <c r="W52" s="228"/>
      <c r="X52" s="228"/>
    </row>
    <row r="53" spans="1:24" ht="17.45" customHeight="1">
      <c r="A53" s="71"/>
      <c r="B53" s="98"/>
      <c r="C53" s="88"/>
      <c r="D53" s="117"/>
      <c r="E53" s="217"/>
      <c r="F53" s="143"/>
      <c r="G53" s="149" t="str">
        <f>IF(F53="",IF(D53="","",ROUNDDOWN(D53*F54,0)),IF(D53="","",ROUNDDOWN(D53*F53,0)))</f>
        <v/>
      </c>
      <c r="H53" s="87"/>
      <c r="I53" s="223"/>
      <c r="J53" s="28"/>
      <c r="K53" s="28"/>
      <c r="L53" s="28"/>
      <c r="M53" s="28"/>
      <c r="N53" s="230"/>
      <c r="O53" s="230"/>
      <c r="P53" s="230"/>
      <c r="Q53" s="230"/>
      <c r="R53" s="230"/>
      <c r="S53" s="230"/>
      <c r="T53" s="230"/>
      <c r="U53" s="228"/>
      <c r="V53" s="228"/>
      <c r="W53" s="228"/>
      <c r="X53" s="228"/>
    </row>
    <row r="54" spans="1:24" ht="17.45" customHeight="1">
      <c r="A54" s="72"/>
      <c r="B54" s="212"/>
      <c r="C54" s="89"/>
      <c r="D54" s="118"/>
      <c r="E54" s="127"/>
      <c r="F54" s="144"/>
      <c r="G54" s="139" t="str">
        <f>IF(D54="","",ROUNDDOWN(D54*F54,0))</f>
        <v/>
      </c>
      <c r="H54" s="86"/>
      <c r="I54" s="226" t="str">
        <f>G54</f>
        <v/>
      </c>
      <c r="J54" s="28"/>
      <c r="K54" s="28"/>
      <c r="L54" s="28"/>
      <c r="M54" s="28"/>
      <c r="N54" s="230"/>
      <c r="O54" s="230"/>
      <c r="P54" s="230"/>
      <c r="Q54" s="230"/>
      <c r="R54" s="230"/>
      <c r="S54" s="230"/>
      <c r="T54" s="230"/>
      <c r="U54" s="230"/>
      <c r="V54" s="230"/>
      <c r="W54" s="228"/>
      <c r="X54" s="228"/>
    </row>
    <row r="55" spans="1:24" ht="17.45" customHeight="1">
      <c r="A55" s="71"/>
      <c r="B55" s="98"/>
      <c r="C55" s="88"/>
      <c r="D55" s="117"/>
      <c r="E55" s="217"/>
      <c r="F55" s="143"/>
      <c r="G55" s="149" t="str">
        <f>IF(F55="",IF(D55="","",ROUNDDOWN(D55*F56,0)),IF(D55="","",ROUNDDOWN(D55*F55,0)))</f>
        <v/>
      </c>
      <c r="H55" s="87"/>
      <c r="I55" s="223"/>
      <c r="J55" s="28"/>
      <c r="K55" s="28"/>
      <c r="L55" s="28"/>
      <c r="M55" s="28"/>
      <c r="N55" s="230"/>
      <c r="O55" s="230"/>
      <c r="P55" s="230"/>
      <c r="Q55" s="230"/>
      <c r="R55" s="230"/>
      <c r="S55" s="230"/>
      <c r="T55" s="230"/>
      <c r="U55" s="228"/>
      <c r="V55" s="228"/>
      <c r="W55" s="228"/>
      <c r="X55" s="228"/>
    </row>
    <row r="56" spans="1:24" ht="17.45" customHeight="1">
      <c r="A56" s="72"/>
      <c r="B56" s="212"/>
      <c r="C56" s="89"/>
      <c r="D56" s="118"/>
      <c r="E56" s="127"/>
      <c r="F56" s="144"/>
      <c r="G56" s="139" t="str">
        <f>IF(D56="","",ROUNDDOWN(D56*F56,0))</f>
        <v/>
      </c>
      <c r="H56" s="86"/>
      <c r="I56" s="226" t="str">
        <f>G56</f>
        <v/>
      </c>
      <c r="J56" s="28"/>
      <c r="K56" s="28"/>
      <c r="L56" s="28"/>
      <c r="M56" s="28"/>
      <c r="N56" s="230"/>
      <c r="O56" s="230"/>
      <c r="P56" s="230"/>
      <c r="Q56" s="230"/>
      <c r="R56" s="230"/>
      <c r="S56" s="230"/>
      <c r="T56" s="230"/>
      <c r="U56" s="230"/>
      <c r="V56" s="230"/>
      <c r="W56" s="228"/>
      <c r="X56" s="228"/>
    </row>
    <row r="57" spans="1:24" ht="17.45" customHeight="1">
      <c r="A57" s="71"/>
      <c r="B57" s="98"/>
      <c r="C57" s="88"/>
      <c r="D57" s="117"/>
      <c r="E57" s="217"/>
      <c r="F57" s="143"/>
      <c r="G57" s="149" t="str">
        <f>IF(F57="",IF(D57="","",ROUNDDOWN(D57*F58,0)),IF(D57="","",ROUNDDOWN(D57*F57,0)))</f>
        <v/>
      </c>
      <c r="H57" s="87"/>
      <c r="I57" s="223"/>
      <c r="J57" s="28"/>
      <c r="K57" s="28"/>
      <c r="L57" s="28"/>
      <c r="M57" s="28"/>
      <c r="N57" s="230"/>
      <c r="O57" s="230"/>
      <c r="P57" s="230"/>
      <c r="Q57" s="230"/>
      <c r="R57" s="230"/>
      <c r="S57" s="230"/>
      <c r="T57" s="230"/>
      <c r="U57" s="228"/>
      <c r="V57" s="228"/>
      <c r="W57" s="228"/>
      <c r="X57" s="228"/>
    </row>
    <row r="58" spans="1:24" ht="17.45" customHeight="1">
      <c r="A58" s="72"/>
      <c r="B58" s="212"/>
      <c r="C58" s="89"/>
      <c r="D58" s="118"/>
      <c r="E58" s="127"/>
      <c r="F58" s="144"/>
      <c r="G58" s="139" t="str">
        <f>IF(D58="","",ROUNDDOWN(D58*F58,0))</f>
        <v/>
      </c>
      <c r="H58" s="86"/>
      <c r="I58" s="28" t="str">
        <f>G58</f>
        <v/>
      </c>
      <c r="J58" s="28"/>
      <c r="K58" s="28"/>
      <c r="L58" s="28"/>
      <c r="M58" s="28"/>
      <c r="N58" s="230"/>
      <c r="O58" s="230"/>
      <c r="P58" s="230"/>
      <c r="Q58" s="230"/>
      <c r="R58" s="230"/>
      <c r="S58" s="230"/>
      <c r="T58" s="230"/>
      <c r="U58" s="230"/>
      <c r="V58" s="230"/>
      <c r="W58" s="228"/>
      <c r="X58" s="228"/>
    </row>
    <row r="59" spans="1:24" ht="17.45" customHeight="1">
      <c r="A59" s="71"/>
      <c r="B59" s="98"/>
      <c r="C59" s="88"/>
      <c r="D59" s="117"/>
      <c r="E59" s="217"/>
      <c r="F59" s="143"/>
      <c r="G59" s="149" t="str">
        <f>IF(F59="",IF(D59="","",ROUNDDOWN(D59*F60,0)),IF(D59="","",ROUNDDOWN(D59*F59,0)))</f>
        <v/>
      </c>
      <c r="H59" s="87"/>
      <c r="I59" s="223"/>
      <c r="J59" s="28"/>
      <c r="K59" s="28"/>
      <c r="L59" s="28"/>
      <c r="M59" s="28"/>
      <c r="N59" s="230"/>
      <c r="O59" s="230"/>
      <c r="P59" s="230"/>
      <c r="Q59" s="230"/>
      <c r="R59" s="230"/>
      <c r="S59" s="230"/>
      <c r="T59" s="230"/>
      <c r="U59" s="228"/>
      <c r="V59" s="228"/>
      <c r="W59" s="228"/>
      <c r="X59" s="228"/>
    </row>
    <row r="60" spans="1:24" ht="17.45" customHeight="1">
      <c r="A60" s="72"/>
      <c r="B60" s="212"/>
      <c r="C60" s="89"/>
      <c r="D60" s="118"/>
      <c r="E60" s="127"/>
      <c r="F60" s="144"/>
      <c r="G60" s="139" t="str">
        <f>IF(D60="","",ROUNDDOWN(D60*F60,0))</f>
        <v/>
      </c>
      <c r="H60" s="86"/>
      <c r="I60" s="223" t="str">
        <f>G60</f>
        <v/>
      </c>
      <c r="J60" s="28"/>
      <c r="K60" s="28"/>
      <c r="L60" s="28"/>
      <c r="M60" s="28"/>
      <c r="N60" s="230"/>
      <c r="O60" s="230"/>
      <c r="P60" s="230"/>
      <c r="Q60" s="230"/>
      <c r="R60" s="230"/>
      <c r="S60" s="230"/>
      <c r="T60" s="230"/>
      <c r="U60" s="228"/>
      <c r="V60" s="228"/>
      <c r="W60" s="228"/>
      <c r="X60" s="228"/>
    </row>
    <row r="61" spans="1:24" ht="17.45" customHeight="1">
      <c r="A61" s="71"/>
      <c r="B61" s="98"/>
      <c r="C61" s="88"/>
      <c r="D61" s="117"/>
      <c r="E61" s="217"/>
      <c r="F61" s="143"/>
      <c r="G61" s="149"/>
      <c r="H61" s="87"/>
      <c r="I61" s="223"/>
      <c r="J61" s="28"/>
      <c r="K61" s="28"/>
      <c r="L61" s="28"/>
      <c r="M61" s="28"/>
      <c r="N61" s="230"/>
      <c r="O61" s="230"/>
      <c r="P61" s="230"/>
      <c r="Q61" s="230"/>
      <c r="R61" s="230"/>
      <c r="S61" s="230"/>
      <c r="T61" s="230"/>
      <c r="U61" s="228"/>
      <c r="V61" s="228"/>
      <c r="W61" s="228"/>
      <c r="X61" s="228"/>
    </row>
    <row r="62" spans="1:24" ht="17.45" customHeight="1">
      <c r="A62" s="72"/>
      <c r="B62" s="212" t="s">
        <v>123</v>
      </c>
      <c r="C62" s="89"/>
      <c r="D62" s="118"/>
      <c r="E62" s="127"/>
      <c r="F62" s="144"/>
      <c r="G62" s="139">
        <f>I62</f>
        <v>0</v>
      </c>
      <c r="H62" s="86"/>
      <c r="I62" s="223">
        <f>SUM(I35:I60)</f>
        <v>0</v>
      </c>
      <c r="J62" s="28"/>
      <c r="K62" s="28"/>
      <c r="L62" s="28"/>
      <c r="M62" s="28"/>
      <c r="N62" s="230"/>
      <c r="O62" s="230"/>
      <c r="P62" s="230"/>
      <c r="Q62" s="230"/>
      <c r="R62" s="230"/>
      <c r="S62" s="230"/>
      <c r="T62" s="230"/>
      <c r="U62" s="230"/>
      <c r="V62" s="230"/>
      <c r="W62" s="228"/>
      <c r="X62" s="228"/>
    </row>
    <row r="63" spans="1:24" ht="17.45" customHeight="1">
      <c r="A63" s="71"/>
      <c r="B63" s="98"/>
      <c r="C63" s="88"/>
      <c r="D63" s="117"/>
      <c r="E63" s="217"/>
      <c r="F63" s="143"/>
      <c r="G63" s="149"/>
      <c r="H63" s="87"/>
      <c r="I63" s="28"/>
      <c r="J63" s="28"/>
      <c r="K63" s="28"/>
      <c r="L63" s="28"/>
      <c r="M63" s="28"/>
      <c r="N63" s="230"/>
      <c r="O63" s="230"/>
      <c r="P63" s="230"/>
      <c r="Q63" s="230"/>
      <c r="R63" s="230"/>
      <c r="S63" s="230"/>
      <c r="T63" s="230"/>
      <c r="U63" s="228"/>
      <c r="V63" s="228"/>
      <c r="W63" s="228"/>
      <c r="X63" s="228"/>
    </row>
    <row r="64" spans="1:24" ht="17.45" customHeight="1">
      <c r="A64" s="244"/>
      <c r="B64" s="235"/>
      <c r="C64" s="89"/>
      <c r="D64" s="118"/>
      <c r="E64" s="127"/>
      <c r="F64" s="144"/>
      <c r="G64" s="139"/>
      <c r="H64" s="86"/>
      <c r="I64" s="226">
        <f>G64</f>
        <v>0</v>
      </c>
      <c r="J64" s="28"/>
      <c r="K64" s="28"/>
      <c r="L64" s="28"/>
      <c r="M64" s="28"/>
      <c r="N64" s="230"/>
      <c r="O64" s="230"/>
      <c r="P64" s="230"/>
      <c r="Q64" s="230"/>
      <c r="R64" s="230"/>
      <c r="S64" s="230"/>
      <c r="T64" s="230"/>
      <c r="U64" s="228"/>
      <c r="V64" s="228"/>
      <c r="W64" s="228"/>
      <c r="X64" s="228"/>
    </row>
    <row r="65" spans="1:24" ht="17.45" customHeight="1">
      <c r="A65" s="71"/>
      <c r="B65" s="98"/>
      <c r="C65" s="88"/>
      <c r="D65" s="117"/>
      <c r="E65" s="217"/>
      <c r="F65" s="143"/>
      <c r="G65" s="149" t="str">
        <f>IF(F65="",IF(D65="","",ROUNDDOWN(D65*F66,0)),IF(D65="","",ROUNDDOWN(D65*F65,0)))</f>
        <v/>
      </c>
      <c r="H65" s="87"/>
      <c r="I65" s="223"/>
      <c r="J65" s="28"/>
      <c r="K65" s="28"/>
      <c r="L65" s="28"/>
      <c r="M65" s="28"/>
      <c r="N65" s="230"/>
      <c r="O65" s="230"/>
      <c r="P65" s="230"/>
      <c r="Q65" s="230"/>
      <c r="R65" s="230"/>
      <c r="S65" s="230"/>
      <c r="T65" s="230"/>
      <c r="U65" s="228"/>
      <c r="V65" s="228"/>
      <c r="W65" s="228"/>
      <c r="X65" s="228"/>
    </row>
    <row r="66" spans="1:24" ht="17.45" customHeight="1">
      <c r="A66" s="72"/>
      <c r="B66" s="212"/>
      <c r="C66" s="89"/>
      <c r="D66" s="118"/>
      <c r="E66" s="127"/>
      <c r="F66" s="144"/>
      <c r="G66" s="139" t="str">
        <f>IF(D66="","",ROUNDDOWN(D66*F66,0))</f>
        <v/>
      </c>
      <c r="H66" s="86"/>
      <c r="I66" s="226" t="str">
        <f>G66</f>
        <v/>
      </c>
      <c r="J66" s="28"/>
      <c r="K66" s="28"/>
      <c r="L66" s="28"/>
      <c r="M66" s="28"/>
      <c r="N66" s="230"/>
      <c r="O66" s="230"/>
      <c r="P66" s="230"/>
      <c r="Q66" s="230"/>
      <c r="R66" s="230"/>
      <c r="S66" s="230"/>
      <c r="T66" s="230"/>
      <c r="U66" s="228"/>
      <c r="V66" s="228"/>
      <c r="W66" s="228"/>
      <c r="X66" s="228"/>
    </row>
    <row r="67" spans="1:24" ht="17.45" customHeight="1">
      <c r="A67" s="71"/>
      <c r="B67" s="98"/>
      <c r="C67" s="88"/>
      <c r="D67" s="117"/>
      <c r="E67" s="217"/>
      <c r="F67" s="143"/>
      <c r="G67" s="149" t="str">
        <f>IF(F67="",IF(D67="","",ROUNDDOWN(D67*F68,0)),IF(D67="","",ROUNDDOWN(D67*F67,0)))</f>
        <v/>
      </c>
      <c r="H67" s="87"/>
      <c r="I67" s="28"/>
      <c r="J67" s="28"/>
      <c r="K67" s="28"/>
      <c r="L67" s="28"/>
      <c r="M67" s="28"/>
      <c r="N67" s="230"/>
      <c r="O67" s="230"/>
      <c r="P67" s="230"/>
      <c r="Q67" s="230"/>
      <c r="R67" s="230"/>
      <c r="S67" s="230"/>
      <c r="T67" s="230"/>
      <c r="U67" s="228"/>
      <c r="V67" s="228"/>
      <c r="W67" s="228"/>
      <c r="X67" s="228"/>
    </row>
    <row r="68" spans="1:24" ht="17.45" customHeight="1">
      <c r="A68" s="72"/>
      <c r="B68" s="212"/>
      <c r="C68" s="89"/>
      <c r="D68" s="118"/>
      <c r="E68" s="127"/>
      <c r="F68" s="144"/>
      <c r="G68" s="139" t="str">
        <f>IF(D68="","",ROUNDDOWN(D68*F68,0))</f>
        <v/>
      </c>
      <c r="H68" s="86"/>
      <c r="I68" s="226" t="str">
        <f>G68</f>
        <v/>
      </c>
      <c r="J68" s="28"/>
      <c r="K68" s="28"/>
      <c r="L68" s="28"/>
      <c r="M68" s="28"/>
      <c r="N68" s="230"/>
      <c r="O68" s="230"/>
      <c r="P68" s="230"/>
      <c r="Q68" s="230"/>
      <c r="R68" s="230"/>
      <c r="S68" s="230"/>
      <c r="T68" s="230"/>
      <c r="U68" s="230"/>
      <c r="V68" s="230"/>
      <c r="W68" s="228"/>
      <c r="X68" s="228"/>
    </row>
    <row r="69" spans="1:24" ht="17.45" customHeight="1">
      <c r="A69" s="71"/>
      <c r="B69" s="98"/>
      <c r="C69" s="88"/>
      <c r="D69" s="117"/>
      <c r="E69" s="217"/>
      <c r="F69" s="143"/>
      <c r="G69" s="149" t="str">
        <f>IF(F69="",IF(D69="","",ROUNDDOWN(D69*F70,0)),IF(D69="","",ROUNDDOWN(D69*F69,0)))</f>
        <v/>
      </c>
      <c r="H69" s="87"/>
      <c r="I69" s="28"/>
      <c r="J69" s="28"/>
      <c r="K69" s="28"/>
      <c r="L69" s="28"/>
      <c r="M69" s="28"/>
      <c r="N69" s="230"/>
      <c r="O69" s="230"/>
      <c r="P69" s="230"/>
      <c r="Q69" s="230"/>
      <c r="R69" s="230"/>
      <c r="S69" s="230"/>
      <c r="T69" s="230"/>
      <c r="U69" s="228"/>
      <c r="V69" s="228"/>
      <c r="W69" s="228"/>
      <c r="X69" s="228"/>
    </row>
    <row r="70" spans="1:24" ht="17.45" customHeight="1">
      <c r="A70" s="72"/>
      <c r="B70" s="212"/>
      <c r="C70" s="89"/>
      <c r="D70" s="118"/>
      <c r="E70" s="127"/>
      <c r="F70" s="144"/>
      <c r="G70" s="139" t="str">
        <f>IF(D70="","",ROUNDDOWN(D70*F70,0))</f>
        <v/>
      </c>
      <c r="H70" s="86"/>
      <c r="I70" s="226" t="str">
        <f>G70</f>
        <v/>
      </c>
      <c r="J70" s="28"/>
      <c r="K70" s="28"/>
      <c r="L70" s="28"/>
      <c r="M70" s="28"/>
      <c r="N70" s="230"/>
      <c r="O70" s="230"/>
      <c r="P70" s="230"/>
      <c r="Q70" s="230"/>
      <c r="R70" s="230"/>
      <c r="S70" s="230"/>
      <c r="T70" s="230"/>
      <c r="U70" s="230"/>
      <c r="V70" s="230"/>
      <c r="W70" s="228"/>
      <c r="X70" s="228"/>
    </row>
    <row r="71" spans="1:24" ht="17.45" customHeight="1">
      <c r="A71" s="71"/>
      <c r="B71" s="98"/>
      <c r="C71" s="88"/>
      <c r="D71" s="117"/>
      <c r="E71" s="217"/>
      <c r="F71" s="143"/>
      <c r="G71" s="149" t="str">
        <f>IF(F71="",IF(D71="","",ROUNDDOWN(D71*F72,0)),IF(D71="","",ROUNDDOWN(D71*F71,0)))</f>
        <v/>
      </c>
      <c r="H71" s="87"/>
      <c r="I71" s="28"/>
      <c r="J71" s="28"/>
      <c r="K71" s="28"/>
      <c r="L71" s="28"/>
      <c r="M71" s="28"/>
      <c r="N71" s="230"/>
      <c r="O71" s="230"/>
      <c r="P71" s="230"/>
      <c r="Q71" s="230"/>
      <c r="R71" s="230"/>
      <c r="S71" s="230"/>
      <c r="T71" s="230"/>
      <c r="U71" s="228"/>
      <c r="V71" s="228"/>
      <c r="W71" s="228"/>
      <c r="X71" s="228"/>
    </row>
    <row r="72" spans="1:24" ht="17.45" customHeight="1">
      <c r="A72" s="72"/>
      <c r="B72" s="212"/>
      <c r="C72" s="89"/>
      <c r="D72" s="118"/>
      <c r="E72" s="127"/>
      <c r="F72" s="144"/>
      <c r="G72" s="139" t="str">
        <f>IF(D72="","",ROUNDDOWN(D72*F72,0))</f>
        <v/>
      </c>
      <c r="H72" s="86"/>
      <c r="I72" s="226" t="str">
        <f>G72</f>
        <v/>
      </c>
      <c r="J72" s="28"/>
      <c r="K72" s="28"/>
      <c r="L72" s="28"/>
      <c r="M72" s="28"/>
      <c r="N72" s="230"/>
      <c r="O72" s="230"/>
      <c r="P72" s="230"/>
      <c r="Q72" s="230"/>
      <c r="R72" s="230"/>
      <c r="S72" s="230"/>
      <c r="T72" s="230"/>
      <c r="U72" s="230"/>
      <c r="V72" s="230"/>
      <c r="W72" s="228"/>
      <c r="X72" s="228"/>
    </row>
    <row r="73" spans="1:24" ht="17.45" customHeight="1">
      <c r="A73" s="71"/>
      <c r="B73" s="98"/>
      <c r="C73" s="88"/>
      <c r="D73" s="117"/>
      <c r="E73" s="217"/>
      <c r="F73" s="143"/>
      <c r="G73" s="149" t="str">
        <f>IF(F73="",IF(D73="","",ROUNDDOWN(D73*F74,0)),IF(D73="","",ROUNDDOWN(D73*F73,0)))</f>
        <v/>
      </c>
      <c r="H73" s="87"/>
      <c r="I73" s="28"/>
      <c r="J73" s="28"/>
      <c r="K73" s="28"/>
      <c r="L73" s="28"/>
      <c r="M73" s="28"/>
      <c r="N73" s="230"/>
      <c r="O73" s="230"/>
      <c r="P73" s="230"/>
      <c r="Q73" s="230"/>
      <c r="R73" s="230"/>
      <c r="S73" s="230"/>
      <c r="T73" s="230"/>
      <c r="U73" s="228"/>
      <c r="V73" s="228"/>
      <c r="W73" s="228"/>
      <c r="X73" s="228"/>
    </row>
    <row r="74" spans="1:24" ht="17.45" customHeight="1">
      <c r="A74" s="72"/>
      <c r="B74" s="212"/>
      <c r="C74" s="89"/>
      <c r="D74" s="118"/>
      <c r="E74" s="127"/>
      <c r="F74" s="144"/>
      <c r="G74" s="139" t="str">
        <f>IF(D74="","",ROUNDDOWN(D74*F74,0))</f>
        <v/>
      </c>
      <c r="H74" s="86"/>
      <c r="I74" s="226" t="str">
        <f>G74</f>
        <v/>
      </c>
      <c r="J74" s="28"/>
      <c r="K74" s="28"/>
      <c r="L74" s="28"/>
      <c r="M74" s="28"/>
      <c r="N74" s="230"/>
      <c r="O74" s="230"/>
      <c r="P74" s="230"/>
      <c r="Q74" s="230"/>
      <c r="R74" s="230"/>
      <c r="S74" s="230"/>
      <c r="T74" s="230"/>
      <c r="U74" s="230"/>
      <c r="V74" s="230"/>
      <c r="W74" s="228"/>
      <c r="X74" s="228"/>
    </row>
    <row r="75" spans="1:24" ht="17.45" customHeight="1">
      <c r="A75" s="71"/>
      <c r="B75" s="98"/>
      <c r="C75" s="88"/>
      <c r="D75" s="117"/>
      <c r="E75" s="217"/>
      <c r="F75" s="143"/>
      <c r="G75" s="149" t="str">
        <f>IF(F75="",IF(D75="","",ROUNDDOWN(D75*F76,0)),IF(D75="","",ROUNDDOWN(D75*F75,0)))</f>
        <v/>
      </c>
      <c r="H75" s="87"/>
      <c r="I75" s="28"/>
      <c r="J75" s="28"/>
      <c r="K75" s="28"/>
      <c r="L75" s="28"/>
      <c r="M75" s="28"/>
      <c r="N75" s="230"/>
      <c r="O75" s="230"/>
      <c r="P75" s="230"/>
      <c r="Q75" s="230"/>
      <c r="R75" s="230"/>
      <c r="S75" s="230"/>
      <c r="T75" s="230"/>
      <c r="U75" s="228"/>
      <c r="V75" s="228"/>
      <c r="W75" s="228"/>
      <c r="X75" s="228"/>
    </row>
    <row r="76" spans="1:24" ht="17.45" customHeight="1">
      <c r="A76" s="72"/>
      <c r="B76" s="212"/>
      <c r="C76" s="89"/>
      <c r="D76" s="118"/>
      <c r="E76" s="127"/>
      <c r="F76" s="144"/>
      <c r="G76" s="139" t="str">
        <f>IF(D76="","",ROUNDDOWN(D76*F76,0))</f>
        <v/>
      </c>
      <c r="H76" s="86"/>
      <c r="I76" s="226" t="str">
        <f>G76</f>
        <v/>
      </c>
      <c r="J76" s="28"/>
      <c r="K76" s="28"/>
      <c r="L76" s="28"/>
      <c r="M76" s="28"/>
      <c r="N76" s="230"/>
      <c r="O76" s="230"/>
      <c r="P76" s="230"/>
      <c r="Q76" s="230"/>
      <c r="R76" s="230"/>
      <c r="S76" s="230"/>
      <c r="T76" s="230"/>
      <c r="U76" s="230"/>
      <c r="V76" s="230"/>
      <c r="W76" s="228"/>
      <c r="X76" s="228"/>
    </row>
    <row r="77" spans="1:24" ht="17.45" customHeight="1">
      <c r="A77" s="71"/>
      <c r="B77" s="98"/>
      <c r="C77" s="88"/>
      <c r="D77" s="117"/>
      <c r="E77" s="217"/>
      <c r="F77" s="143"/>
      <c r="G77" s="149" t="str">
        <f>IF(F77="",IF(D77="","",ROUNDDOWN(D77*F78,0)),IF(D77="","",ROUNDDOWN(D77*F77,0)))</f>
        <v/>
      </c>
      <c r="H77" s="87"/>
      <c r="I77" s="28"/>
      <c r="J77" s="28"/>
      <c r="K77" s="28"/>
      <c r="L77" s="28"/>
      <c r="M77" s="28"/>
      <c r="N77" s="230"/>
      <c r="O77" s="230"/>
      <c r="P77" s="230"/>
      <c r="Q77" s="230"/>
      <c r="R77" s="230"/>
      <c r="S77" s="230"/>
      <c r="T77" s="230"/>
      <c r="U77" s="228"/>
      <c r="V77" s="228"/>
      <c r="W77" s="228"/>
      <c r="X77" s="228"/>
    </row>
    <row r="78" spans="1:24" ht="17.45" customHeight="1">
      <c r="A78" s="72"/>
      <c r="B78" s="212"/>
      <c r="C78" s="89"/>
      <c r="D78" s="118"/>
      <c r="E78" s="127"/>
      <c r="F78" s="144"/>
      <c r="G78" s="139" t="str">
        <f>IF(D78="","",ROUNDDOWN(D78*F78,0))</f>
        <v/>
      </c>
      <c r="H78" s="86"/>
      <c r="I78" s="226" t="str">
        <f>G78</f>
        <v/>
      </c>
      <c r="J78" s="28"/>
      <c r="K78" s="28"/>
      <c r="L78" s="28"/>
      <c r="M78" s="28"/>
      <c r="N78" s="230"/>
      <c r="O78" s="230"/>
      <c r="P78" s="230"/>
      <c r="Q78" s="230"/>
      <c r="R78" s="230"/>
      <c r="S78" s="230"/>
      <c r="T78" s="230"/>
      <c r="U78" s="230"/>
      <c r="V78" s="230"/>
      <c r="W78" s="228"/>
      <c r="X78" s="228"/>
    </row>
    <row r="79" spans="1:24" ht="17.45" customHeight="1">
      <c r="A79" s="71"/>
      <c r="B79" s="98"/>
      <c r="C79" s="88"/>
      <c r="D79" s="117"/>
      <c r="E79" s="217"/>
      <c r="F79" s="143"/>
      <c r="G79" s="149" t="str">
        <f>IF(F79="",IF(D79="","",ROUNDDOWN(D79*F80,0)),IF(D79="","",ROUNDDOWN(D79*F79,0)))</f>
        <v/>
      </c>
      <c r="H79" s="87"/>
      <c r="I79" s="28"/>
      <c r="J79" s="28"/>
      <c r="K79" s="28"/>
      <c r="L79" s="28"/>
      <c r="M79" s="28"/>
      <c r="N79" s="230"/>
      <c r="O79" s="230"/>
      <c r="P79" s="230"/>
      <c r="Q79" s="230"/>
      <c r="R79" s="230"/>
      <c r="S79" s="230"/>
      <c r="T79" s="230"/>
      <c r="U79" s="228"/>
      <c r="V79" s="228"/>
      <c r="W79" s="228"/>
      <c r="X79" s="228"/>
    </row>
    <row r="80" spans="1:24" ht="17.45" customHeight="1">
      <c r="A80" s="72"/>
      <c r="B80" s="212"/>
      <c r="C80" s="89"/>
      <c r="D80" s="118"/>
      <c r="E80" s="127"/>
      <c r="F80" s="144"/>
      <c r="G80" s="139" t="str">
        <f>IF(D80="","",ROUNDDOWN(D80*F80,0))</f>
        <v/>
      </c>
      <c r="H80" s="86"/>
      <c r="I80" s="226" t="str">
        <f>G80</f>
        <v/>
      </c>
      <c r="J80" s="28"/>
      <c r="K80" s="28"/>
      <c r="L80" s="28"/>
      <c r="M80" s="28"/>
      <c r="N80" s="230"/>
      <c r="O80" s="230"/>
      <c r="P80" s="230"/>
      <c r="Q80" s="230"/>
      <c r="R80" s="230"/>
      <c r="S80" s="230"/>
      <c r="T80" s="230"/>
      <c r="U80" s="230"/>
      <c r="V80" s="230"/>
      <c r="W80" s="228"/>
      <c r="X80" s="228"/>
    </row>
    <row r="81" spans="1:24" ht="17.45" customHeight="1">
      <c r="A81" s="71"/>
      <c r="B81" s="98"/>
      <c r="C81" s="88"/>
      <c r="D81" s="117"/>
      <c r="E81" s="217"/>
      <c r="F81" s="143"/>
      <c r="G81" s="149" t="str">
        <f>IF(F81="",IF(D81="","",ROUNDDOWN(D81*F82,0)),IF(D81="","",ROUNDDOWN(D81*F81,0)))</f>
        <v/>
      </c>
      <c r="H81" s="87"/>
      <c r="I81" s="28"/>
      <c r="J81" s="28"/>
      <c r="K81" s="28"/>
      <c r="L81" s="28"/>
      <c r="M81" s="28"/>
      <c r="N81" s="230"/>
      <c r="O81" s="230"/>
      <c r="P81" s="230"/>
      <c r="Q81" s="230"/>
      <c r="R81" s="230"/>
      <c r="S81" s="230"/>
      <c r="T81" s="230"/>
      <c r="U81" s="228"/>
      <c r="V81" s="228"/>
      <c r="W81" s="228"/>
      <c r="X81" s="228"/>
    </row>
    <row r="82" spans="1:24" ht="17.45" customHeight="1">
      <c r="A82" s="72"/>
      <c r="B82" s="212"/>
      <c r="C82" s="89"/>
      <c r="D82" s="118"/>
      <c r="E82" s="127"/>
      <c r="F82" s="144"/>
      <c r="G82" s="139" t="str">
        <f>IF(D82="","",ROUNDDOWN(D82*F82,0))</f>
        <v/>
      </c>
      <c r="H82" s="86"/>
      <c r="I82" s="226" t="str">
        <f>G82</f>
        <v/>
      </c>
      <c r="J82" s="28"/>
      <c r="K82" s="28"/>
      <c r="L82" s="28"/>
      <c r="M82" s="28"/>
      <c r="N82" s="230"/>
      <c r="O82" s="230"/>
      <c r="P82" s="230"/>
      <c r="Q82" s="230"/>
      <c r="R82" s="230"/>
      <c r="S82" s="230"/>
      <c r="T82" s="230"/>
      <c r="U82" s="230"/>
      <c r="V82" s="230"/>
      <c r="W82" s="228"/>
      <c r="X82" s="228"/>
    </row>
    <row r="83" spans="1:24" ht="17.45" customHeight="1">
      <c r="A83" s="71"/>
      <c r="B83" s="98"/>
      <c r="C83" s="88"/>
      <c r="D83" s="117"/>
      <c r="E83" s="217"/>
      <c r="F83" s="143"/>
      <c r="G83" s="149" t="str">
        <f>IF(F83="",IF(D83="","",ROUNDDOWN(D83*F84,0)),IF(D83="","",ROUNDDOWN(D83*F83,0)))</f>
        <v/>
      </c>
      <c r="H83" s="87"/>
      <c r="I83" s="223"/>
      <c r="J83" s="28"/>
      <c r="K83" s="28"/>
      <c r="L83" s="28"/>
      <c r="M83" s="28"/>
      <c r="N83" s="230"/>
      <c r="O83" s="230"/>
      <c r="P83" s="230"/>
      <c r="Q83" s="230"/>
      <c r="R83" s="230"/>
      <c r="S83" s="230"/>
      <c r="T83" s="230"/>
      <c r="U83" s="228"/>
      <c r="V83" s="228"/>
      <c r="W83" s="228"/>
      <c r="X83" s="228"/>
    </row>
    <row r="84" spans="1:24" ht="17.45" customHeight="1">
      <c r="A84" s="72"/>
      <c r="B84" s="212"/>
      <c r="C84" s="89"/>
      <c r="D84" s="118"/>
      <c r="E84" s="127"/>
      <c r="F84" s="144"/>
      <c r="G84" s="139" t="str">
        <f>IF(D84="","",ROUNDDOWN(D84*F84,0))</f>
        <v/>
      </c>
      <c r="H84" s="86"/>
      <c r="I84" s="226" t="str">
        <f>G84</f>
        <v/>
      </c>
      <c r="J84" s="28"/>
      <c r="K84" s="28"/>
      <c r="L84" s="28"/>
      <c r="M84" s="28"/>
      <c r="N84" s="230"/>
      <c r="O84" s="230"/>
      <c r="P84" s="230"/>
      <c r="Q84" s="230"/>
      <c r="R84" s="230"/>
      <c r="S84" s="230"/>
      <c r="T84" s="230"/>
      <c r="U84" s="230"/>
      <c r="V84" s="230"/>
      <c r="W84" s="228"/>
      <c r="X84" s="228"/>
    </row>
    <row r="85" spans="1:24" ht="17.45" customHeight="1">
      <c r="A85" s="71"/>
      <c r="B85" s="98"/>
      <c r="C85" s="88"/>
      <c r="D85" s="117"/>
      <c r="E85" s="217"/>
      <c r="F85" s="143"/>
      <c r="G85" s="149" t="str">
        <f>IF(F85="",IF(D85="","",ROUNDDOWN(D85*F86,0)),IF(D85="","",ROUNDDOWN(D85*F85,0)))</f>
        <v/>
      </c>
      <c r="H85" s="87"/>
      <c r="I85" s="223"/>
      <c r="J85" s="28"/>
      <c r="K85" s="28"/>
      <c r="L85" s="28"/>
      <c r="M85" s="28"/>
      <c r="N85" s="230"/>
      <c r="O85" s="230"/>
      <c r="P85" s="230"/>
      <c r="Q85" s="230"/>
      <c r="R85" s="230"/>
      <c r="S85" s="230"/>
      <c r="T85" s="230"/>
      <c r="U85" s="228"/>
      <c r="V85" s="228"/>
      <c r="W85" s="228"/>
      <c r="X85" s="228"/>
    </row>
    <row r="86" spans="1:24" ht="17.45" customHeight="1">
      <c r="A86" s="72"/>
      <c r="B86" s="212"/>
      <c r="C86" s="89"/>
      <c r="D86" s="118"/>
      <c r="E86" s="127"/>
      <c r="F86" s="144"/>
      <c r="G86" s="139" t="str">
        <f>IF(D86="","",ROUNDDOWN(D86*F86,0))</f>
        <v/>
      </c>
      <c r="H86" s="86"/>
      <c r="I86" s="226" t="str">
        <f>G86</f>
        <v/>
      </c>
      <c r="J86" s="28"/>
      <c r="K86" s="28"/>
      <c r="L86" s="28"/>
      <c r="M86" s="28"/>
      <c r="N86" s="230"/>
      <c r="O86" s="230"/>
      <c r="P86" s="230"/>
      <c r="Q86" s="230"/>
      <c r="R86" s="230"/>
      <c r="S86" s="230"/>
      <c r="T86" s="230"/>
      <c r="U86" s="230"/>
      <c r="V86" s="230"/>
      <c r="W86" s="228"/>
      <c r="X86" s="228"/>
    </row>
    <row r="87" spans="1:24" ht="17.45" customHeight="1">
      <c r="A87" s="71"/>
      <c r="B87" s="98"/>
      <c r="C87" s="88"/>
      <c r="D87" s="117"/>
      <c r="E87" s="217"/>
      <c r="F87" s="143"/>
      <c r="G87" s="149" t="str">
        <f>IF(F87="",IF(D87="","",ROUNDDOWN(D87*F88,0)),IF(D87="","",ROUNDDOWN(D87*F87,0)))</f>
        <v/>
      </c>
      <c r="H87" s="87"/>
      <c r="I87" s="223"/>
      <c r="J87" s="28"/>
      <c r="K87" s="28"/>
      <c r="L87" s="28"/>
      <c r="M87" s="28"/>
      <c r="N87" s="230"/>
      <c r="O87" s="230"/>
      <c r="P87" s="230"/>
      <c r="Q87" s="230"/>
      <c r="R87" s="230"/>
      <c r="S87" s="230"/>
      <c r="T87" s="230"/>
      <c r="U87" s="228"/>
      <c r="V87" s="228"/>
      <c r="W87" s="228"/>
      <c r="X87" s="228"/>
    </row>
    <row r="88" spans="1:24" ht="17.45" customHeight="1">
      <c r="A88" s="72"/>
      <c r="B88" s="212"/>
      <c r="C88" s="89"/>
      <c r="D88" s="118"/>
      <c r="E88" s="127"/>
      <c r="F88" s="144"/>
      <c r="G88" s="139" t="str">
        <f>IF(D88="","",ROUNDDOWN(D88*F88,0))</f>
        <v/>
      </c>
      <c r="H88" s="86"/>
      <c r="I88" s="226" t="str">
        <f>G88</f>
        <v/>
      </c>
      <c r="J88" s="28"/>
      <c r="K88" s="28"/>
      <c r="L88" s="28"/>
      <c r="M88" s="28"/>
      <c r="N88" s="230"/>
      <c r="O88" s="230"/>
      <c r="P88" s="230"/>
      <c r="Q88" s="230"/>
      <c r="R88" s="230"/>
      <c r="S88" s="230"/>
      <c r="T88" s="230"/>
      <c r="U88" s="230"/>
      <c r="V88" s="230"/>
      <c r="W88" s="228"/>
      <c r="X88" s="228"/>
    </row>
    <row r="89" spans="1:24" ht="17.45" customHeight="1">
      <c r="A89" s="71"/>
      <c r="B89" s="98"/>
      <c r="C89" s="88"/>
      <c r="D89" s="117"/>
      <c r="E89" s="217"/>
      <c r="F89" s="143"/>
      <c r="G89" s="149" t="str">
        <f>IF(F89="",IF(D89="","",ROUNDDOWN(D89*F90,0)),IF(D89="","",ROUNDDOWN(D89*F89,0)))</f>
        <v/>
      </c>
      <c r="H89" s="87"/>
      <c r="I89" s="223"/>
      <c r="J89" s="28"/>
      <c r="K89" s="28"/>
      <c r="L89" s="28"/>
      <c r="M89" s="28"/>
      <c r="N89" s="230"/>
      <c r="O89" s="230"/>
      <c r="P89" s="230"/>
      <c r="Q89" s="230"/>
      <c r="R89" s="230"/>
      <c r="S89" s="230"/>
      <c r="T89" s="230"/>
      <c r="U89" s="228"/>
      <c r="V89" s="228"/>
      <c r="W89" s="228"/>
      <c r="X89" s="228"/>
    </row>
    <row r="90" spans="1:24" ht="17.45" customHeight="1">
      <c r="A90" s="72"/>
      <c r="B90" s="212"/>
      <c r="C90" s="89"/>
      <c r="D90" s="118"/>
      <c r="E90" s="127"/>
      <c r="F90" s="144"/>
      <c r="G90" s="139" t="str">
        <f>IF(D90="","",ROUNDDOWN(D90*F90,0))</f>
        <v/>
      </c>
      <c r="H90" s="86"/>
      <c r="I90" s="236" t="str">
        <f>G90</f>
        <v/>
      </c>
      <c r="J90" s="28"/>
      <c r="K90" s="28"/>
      <c r="L90" s="28"/>
      <c r="M90" s="28"/>
      <c r="N90" s="230"/>
      <c r="O90" s="230"/>
      <c r="P90" s="230"/>
      <c r="Q90" s="230"/>
      <c r="R90" s="230"/>
      <c r="S90" s="230"/>
      <c r="T90" s="230"/>
      <c r="U90" s="228"/>
      <c r="V90" s="228"/>
      <c r="W90" s="228"/>
      <c r="X90" s="228"/>
    </row>
    <row r="91" spans="1:24" ht="17.45" customHeight="1">
      <c r="A91" s="71"/>
      <c r="B91" s="98"/>
      <c r="C91" s="88"/>
      <c r="D91" s="117"/>
      <c r="E91" s="217"/>
      <c r="F91" s="143"/>
      <c r="G91" s="149" t="str">
        <f>IF(F91="",IF(D91="","",ROUNDDOWN(D91*F92,0)),IF(D91="","",ROUNDDOWN(D91*F91,0)))</f>
        <v/>
      </c>
      <c r="H91" s="87"/>
      <c r="I91" s="223"/>
      <c r="J91" s="28"/>
      <c r="K91" s="28"/>
      <c r="L91" s="28"/>
      <c r="M91" s="28"/>
      <c r="N91" s="230"/>
      <c r="O91" s="230"/>
      <c r="P91" s="230"/>
      <c r="Q91" s="230"/>
      <c r="R91" s="230"/>
      <c r="S91" s="230"/>
      <c r="T91" s="230"/>
      <c r="U91" s="228"/>
      <c r="V91" s="228"/>
      <c r="W91" s="228"/>
      <c r="X91" s="228"/>
    </row>
    <row r="92" spans="1:24" ht="17.45" customHeight="1">
      <c r="A92" s="72"/>
      <c r="B92" s="212"/>
      <c r="C92" s="89"/>
      <c r="D92" s="118"/>
      <c r="E92" s="127"/>
      <c r="F92" s="144"/>
      <c r="G92" s="139" t="str">
        <f>IF(D92="","",ROUNDDOWN(D92*F92,0))</f>
        <v/>
      </c>
      <c r="H92" s="86"/>
      <c r="I92" s="236" t="str">
        <f>G92</f>
        <v/>
      </c>
      <c r="J92" s="28"/>
      <c r="K92" s="28"/>
      <c r="L92" s="28"/>
      <c r="M92" s="28"/>
      <c r="N92" s="230"/>
      <c r="O92" s="230"/>
      <c r="P92" s="230"/>
      <c r="Q92" s="230"/>
      <c r="R92" s="230"/>
      <c r="S92" s="230"/>
      <c r="T92" s="230"/>
      <c r="U92" s="230"/>
      <c r="V92" s="230"/>
      <c r="W92" s="228"/>
      <c r="X92" s="228"/>
    </row>
    <row r="93" spans="1:24" ht="17.45" customHeight="1">
      <c r="A93" s="71"/>
      <c r="B93" s="98"/>
      <c r="C93" s="88"/>
      <c r="D93" s="117"/>
      <c r="E93" s="217"/>
      <c r="F93" s="143"/>
      <c r="G93" s="149" t="str">
        <f>IF(F93="",IF(D93="","",ROUNDDOWN(D93*F94,0)),IF(D93="","",ROUNDDOWN(D93*F93,0)))</f>
        <v/>
      </c>
      <c r="H93" s="87"/>
      <c r="I93" s="28"/>
      <c r="J93" s="28"/>
      <c r="K93" s="28"/>
      <c r="L93" s="28"/>
      <c r="M93" s="28"/>
      <c r="N93" s="230"/>
      <c r="O93" s="230"/>
      <c r="P93" s="230"/>
      <c r="Q93" s="230"/>
      <c r="R93" s="230"/>
      <c r="S93" s="230"/>
      <c r="T93" s="230"/>
      <c r="U93" s="228"/>
      <c r="V93" s="228"/>
      <c r="W93" s="228"/>
      <c r="X93" s="228"/>
    </row>
    <row r="94" spans="1:24" ht="17.45" customHeight="1">
      <c r="A94" s="72"/>
      <c r="B94" s="212"/>
      <c r="C94" s="89"/>
      <c r="D94" s="118"/>
      <c r="E94" s="127"/>
      <c r="F94" s="144"/>
      <c r="G94" s="139" t="str">
        <f>IF(D94="","",ROUNDDOWN(D94*F94,0))</f>
        <v/>
      </c>
      <c r="H94" s="86"/>
      <c r="I94" s="226" t="str">
        <f>G94</f>
        <v/>
      </c>
      <c r="J94" s="28"/>
      <c r="K94" s="28"/>
      <c r="L94" s="28"/>
      <c r="M94" s="28"/>
      <c r="N94" s="230"/>
      <c r="O94" s="230"/>
      <c r="P94" s="230"/>
      <c r="Q94" s="230"/>
      <c r="R94" s="230"/>
      <c r="S94" s="230"/>
      <c r="T94" s="230"/>
      <c r="U94" s="228"/>
      <c r="V94" s="228"/>
      <c r="W94" s="228"/>
      <c r="X94" s="228"/>
    </row>
    <row r="95" spans="1:24" ht="17.45" customHeight="1">
      <c r="A95" s="71"/>
      <c r="B95" s="98"/>
      <c r="C95" s="88"/>
      <c r="D95" s="117"/>
      <c r="E95" s="217"/>
      <c r="F95" s="143"/>
      <c r="G95" s="149" t="str">
        <f>IF(F95="",IF(D95="","",ROUNDDOWN(D95*F96,0)),IF(D95="","",ROUNDDOWN(D95*F95,0)))</f>
        <v/>
      </c>
      <c r="H95" s="87"/>
      <c r="I95" s="223"/>
      <c r="J95" s="28"/>
      <c r="K95" s="28"/>
      <c r="L95" s="28"/>
      <c r="M95" s="28"/>
      <c r="N95" s="230"/>
      <c r="O95" s="230"/>
      <c r="P95" s="230"/>
      <c r="Q95" s="230"/>
      <c r="R95" s="230"/>
      <c r="S95" s="230"/>
      <c r="T95" s="230"/>
      <c r="U95" s="228"/>
      <c r="V95" s="228"/>
      <c r="W95" s="228"/>
      <c r="X95" s="228"/>
    </row>
    <row r="96" spans="1:24" ht="17.45" customHeight="1">
      <c r="A96" s="72"/>
      <c r="B96" s="212"/>
      <c r="C96" s="89"/>
      <c r="D96" s="118"/>
      <c r="E96" s="127"/>
      <c r="F96" s="144"/>
      <c r="G96" s="139" t="str">
        <f>IF(D96="","",ROUNDDOWN(D96*F96,0))</f>
        <v/>
      </c>
      <c r="H96" s="86"/>
      <c r="I96" s="226" t="str">
        <f>G96</f>
        <v/>
      </c>
      <c r="J96" s="28"/>
      <c r="K96" s="28"/>
      <c r="L96" s="28"/>
      <c r="M96" s="28"/>
      <c r="N96" s="230"/>
      <c r="O96" s="230"/>
      <c r="P96" s="230"/>
      <c r="Q96" s="230"/>
      <c r="R96" s="230"/>
      <c r="S96" s="230"/>
      <c r="T96" s="230"/>
      <c r="U96" s="228"/>
      <c r="V96" s="228"/>
      <c r="W96" s="228"/>
      <c r="X96" s="228"/>
    </row>
    <row r="97" spans="1:24" ht="17.45" customHeight="1">
      <c r="A97" s="71"/>
      <c r="B97" s="98"/>
      <c r="C97" s="88"/>
      <c r="D97" s="117"/>
      <c r="E97" s="217"/>
      <c r="F97" s="143"/>
      <c r="G97" s="149" t="str">
        <f>IF(F97="",IF(D97="","",ROUNDDOWN(D97*F98,0)),IF(D97="","",ROUNDDOWN(D97*F97,0)))</f>
        <v/>
      </c>
      <c r="H97" s="87"/>
      <c r="I97" s="28"/>
      <c r="J97" s="28"/>
      <c r="K97" s="28"/>
      <c r="L97" s="28"/>
      <c r="M97" s="28"/>
      <c r="N97" s="230"/>
      <c r="O97" s="230"/>
      <c r="P97" s="230"/>
      <c r="Q97" s="230"/>
      <c r="R97" s="230"/>
      <c r="S97" s="230"/>
      <c r="T97" s="230"/>
      <c r="U97" s="228"/>
      <c r="V97" s="228"/>
      <c r="W97" s="228"/>
      <c r="X97" s="228"/>
    </row>
    <row r="98" spans="1:24" ht="17.45" customHeight="1">
      <c r="A98" s="72"/>
      <c r="B98" s="212"/>
      <c r="C98" s="89"/>
      <c r="D98" s="118"/>
      <c r="E98" s="127"/>
      <c r="F98" s="144"/>
      <c r="G98" s="139" t="str">
        <f>IF(D98="","",ROUNDDOWN(D98*F98,0))</f>
        <v/>
      </c>
      <c r="H98" s="86"/>
      <c r="I98" s="226" t="str">
        <f>G98</f>
        <v/>
      </c>
      <c r="J98" s="28"/>
      <c r="K98" s="28"/>
      <c r="L98" s="28"/>
      <c r="M98" s="28"/>
      <c r="N98" s="230"/>
      <c r="O98" s="230"/>
      <c r="P98" s="230"/>
      <c r="Q98" s="230"/>
      <c r="R98" s="230"/>
      <c r="S98" s="230"/>
      <c r="T98" s="230"/>
      <c r="U98" s="230"/>
      <c r="V98" s="230"/>
      <c r="W98" s="228"/>
      <c r="X98" s="228"/>
    </row>
    <row r="99" spans="1:24" ht="17.45" customHeight="1">
      <c r="A99" s="71"/>
      <c r="B99" s="98"/>
      <c r="C99" s="88"/>
      <c r="D99" s="117"/>
      <c r="E99" s="217"/>
      <c r="F99" s="143"/>
      <c r="G99" s="149" t="str">
        <f>IF(F99="",IF(D99="","",ROUNDDOWN(D99*F100,0)),IF(D99="","",ROUNDDOWN(D99*F99,0)))</f>
        <v/>
      </c>
      <c r="H99" s="87"/>
      <c r="I99" s="28"/>
      <c r="J99" s="28"/>
      <c r="K99" s="28"/>
      <c r="L99" s="28"/>
      <c r="M99" s="28"/>
      <c r="N99" s="230"/>
      <c r="O99" s="230"/>
      <c r="P99" s="230"/>
      <c r="Q99" s="230"/>
      <c r="R99" s="230"/>
      <c r="S99" s="230"/>
      <c r="T99" s="230"/>
      <c r="U99" s="228"/>
      <c r="V99" s="228"/>
      <c r="W99" s="228"/>
      <c r="X99" s="228"/>
    </row>
    <row r="100" spans="1:24" ht="17.45" customHeight="1">
      <c r="A100" s="72"/>
      <c r="B100" s="212"/>
      <c r="C100" s="89"/>
      <c r="D100" s="118"/>
      <c r="E100" s="127"/>
      <c r="F100" s="144"/>
      <c r="G100" s="139" t="str">
        <f>IF(D100="","",ROUNDDOWN(D100*F100,0))</f>
        <v/>
      </c>
      <c r="H100" s="86"/>
      <c r="I100" s="226" t="str">
        <f>G100</f>
        <v/>
      </c>
      <c r="J100" s="28"/>
      <c r="K100" s="28"/>
      <c r="L100" s="28"/>
      <c r="M100" s="28"/>
      <c r="N100" s="230"/>
      <c r="O100" s="230"/>
      <c r="P100" s="230"/>
      <c r="Q100" s="230"/>
      <c r="R100" s="230"/>
      <c r="S100" s="230"/>
      <c r="T100" s="230"/>
      <c r="U100" s="230"/>
      <c r="V100" s="230"/>
      <c r="W100" s="228"/>
      <c r="X100" s="228"/>
    </row>
    <row r="101" spans="1:24" ht="17.45" customHeight="1">
      <c r="A101" s="71"/>
      <c r="B101" s="98"/>
      <c r="C101" s="88"/>
      <c r="D101" s="117"/>
      <c r="E101" s="217"/>
      <c r="F101" s="143"/>
      <c r="G101" s="149" t="str">
        <f>IF(F101="",IF(D101="","",ROUNDDOWN(D101*F102,0)),IF(D101="","",ROUNDDOWN(D101*F101,0)))</f>
        <v/>
      </c>
      <c r="H101" s="87"/>
      <c r="I101" s="28"/>
      <c r="J101" s="28"/>
      <c r="K101" s="28"/>
      <c r="L101" s="28"/>
      <c r="M101" s="28"/>
      <c r="N101" s="230"/>
      <c r="O101" s="230"/>
      <c r="P101" s="230"/>
      <c r="Q101" s="230"/>
      <c r="R101" s="230"/>
      <c r="S101" s="230"/>
      <c r="T101" s="230"/>
      <c r="U101" s="228"/>
      <c r="V101" s="228"/>
      <c r="W101" s="228"/>
      <c r="X101" s="228"/>
    </row>
    <row r="102" spans="1:24" ht="17.45" customHeight="1">
      <c r="A102" s="72"/>
      <c r="B102" s="212"/>
      <c r="C102" s="89"/>
      <c r="D102" s="118"/>
      <c r="E102" s="127"/>
      <c r="F102" s="144"/>
      <c r="G102" s="139" t="str">
        <f>IF(D102="","",ROUNDDOWN(D102*F102,0))</f>
        <v/>
      </c>
      <c r="H102" s="86"/>
      <c r="I102" s="226" t="str">
        <f>G102</f>
        <v/>
      </c>
      <c r="J102" s="28"/>
      <c r="K102" s="28"/>
      <c r="L102" s="28"/>
      <c r="M102" s="28"/>
      <c r="N102" s="230"/>
      <c r="O102" s="230"/>
      <c r="P102" s="230"/>
      <c r="Q102" s="230"/>
      <c r="R102" s="230"/>
      <c r="S102" s="230"/>
      <c r="T102" s="230"/>
      <c r="U102" s="230"/>
      <c r="V102" s="230"/>
      <c r="W102" s="228"/>
      <c r="X102" s="228"/>
    </row>
    <row r="103" spans="1:24" ht="17.45" customHeight="1">
      <c r="A103" s="71"/>
      <c r="B103" s="98"/>
      <c r="C103" s="88"/>
      <c r="D103" s="117"/>
      <c r="E103" s="217"/>
      <c r="F103" s="143"/>
      <c r="G103" s="149" t="str">
        <f>IF(F103="",IF(D103="","",ROUNDDOWN(D103*F104,0)),IF(D103="","",ROUNDDOWN(D103*F103,0)))</f>
        <v/>
      </c>
      <c r="H103" s="87"/>
      <c r="I103" s="28"/>
      <c r="J103" s="28"/>
      <c r="K103" s="28"/>
      <c r="L103" s="28"/>
      <c r="M103" s="28"/>
      <c r="N103" s="230"/>
      <c r="O103" s="230"/>
      <c r="P103" s="230"/>
      <c r="Q103" s="230"/>
      <c r="R103" s="230"/>
      <c r="S103" s="230"/>
      <c r="T103" s="230"/>
      <c r="U103" s="228"/>
      <c r="V103" s="228"/>
      <c r="W103" s="228"/>
      <c r="X103" s="228"/>
    </row>
    <row r="104" spans="1:24" ht="17.45" customHeight="1">
      <c r="A104" s="72"/>
      <c r="B104" s="212"/>
      <c r="C104" s="89"/>
      <c r="D104" s="118"/>
      <c r="E104" s="127"/>
      <c r="F104" s="144"/>
      <c r="G104" s="139" t="str">
        <f>IF(D104="","",ROUNDDOWN(D104*F104,0))</f>
        <v/>
      </c>
      <c r="H104" s="86"/>
      <c r="I104" s="226" t="str">
        <f>G104</f>
        <v/>
      </c>
      <c r="J104" s="28"/>
      <c r="K104" s="28"/>
      <c r="L104" s="28"/>
      <c r="M104" s="28"/>
      <c r="N104" s="230"/>
      <c r="O104" s="230"/>
      <c r="P104" s="230"/>
      <c r="Q104" s="230"/>
      <c r="R104" s="230"/>
      <c r="S104" s="230"/>
      <c r="T104" s="230"/>
      <c r="U104" s="230"/>
      <c r="V104" s="230"/>
      <c r="W104" s="228"/>
      <c r="X104" s="228"/>
    </row>
    <row r="105" spans="1:24" ht="17.45" customHeight="1">
      <c r="A105" s="71"/>
      <c r="B105" s="98"/>
      <c r="C105" s="88"/>
      <c r="D105" s="117"/>
      <c r="E105" s="217"/>
      <c r="F105" s="143"/>
      <c r="G105" s="149" t="str">
        <f>IF(F105="",IF(D105="","",ROUNDDOWN(D105*F106,0)),IF(D105="","",ROUNDDOWN(D105*F105,0)))</f>
        <v/>
      </c>
      <c r="H105" s="87"/>
      <c r="I105" s="28"/>
      <c r="J105" s="28"/>
      <c r="K105" s="28"/>
      <c r="L105" s="28"/>
      <c r="M105" s="28"/>
      <c r="N105" s="230"/>
      <c r="O105" s="230"/>
      <c r="P105" s="230"/>
      <c r="Q105" s="230"/>
      <c r="R105" s="230"/>
      <c r="S105" s="230"/>
      <c r="T105" s="230"/>
      <c r="U105" s="228"/>
      <c r="V105" s="228"/>
      <c r="W105" s="228"/>
      <c r="X105" s="228"/>
    </row>
    <row r="106" spans="1:24" ht="17.45" customHeight="1">
      <c r="A106" s="72"/>
      <c r="B106" s="212"/>
      <c r="C106" s="89"/>
      <c r="D106" s="118"/>
      <c r="E106" s="127"/>
      <c r="F106" s="144"/>
      <c r="G106" s="139" t="str">
        <f>IF(D106="","",ROUNDDOWN(D106*F106,0))</f>
        <v/>
      </c>
      <c r="H106" s="86"/>
      <c r="I106" s="226" t="str">
        <f>G106</f>
        <v/>
      </c>
      <c r="J106" s="28"/>
      <c r="K106" s="28"/>
      <c r="L106" s="28"/>
      <c r="M106" s="28"/>
      <c r="N106" s="230"/>
      <c r="O106" s="230"/>
      <c r="P106" s="230"/>
      <c r="Q106" s="230"/>
      <c r="R106" s="230"/>
      <c r="S106" s="230"/>
      <c r="T106" s="230"/>
      <c r="U106" s="230"/>
      <c r="V106" s="230"/>
      <c r="W106" s="228"/>
      <c r="X106" s="228"/>
    </row>
    <row r="107" spans="1:24" ht="17.45" customHeight="1">
      <c r="A107" s="71"/>
      <c r="B107" s="98"/>
      <c r="C107" s="88"/>
      <c r="D107" s="117"/>
      <c r="E107" s="217"/>
      <c r="F107" s="143"/>
      <c r="G107" s="149" t="str">
        <f>IF(F107="",IF(D107="","",ROUNDDOWN(D107*F108,0)),IF(D107="","",ROUNDDOWN(D107*F107,0)))</f>
        <v/>
      </c>
      <c r="H107" s="87"/>
      <c r="I107" s="28"/>
      <c r="J107" s="28"/>
      <c r="K107" s="28"/>
      <c r="L107" s="28"/>
      <c r="M107" s="28"/>
      <c r="N107" s="230"/>
      <c r="O107" s="230"/>
      <c r="P107" s="230"/>
      <c r="Q107" s="230"/>
      <c r="R107" s="230"/>
      <c r="S107" s="230"/>
      <c r="T107" s="230"/>
      <c r="U107" s="228"/>
      <c r="V107" s="228"/>
      <c r="W107" s="228"/>
      <c r="X107" s="228"/>
    </row>
    <row r="108" spans="1:24" ht="17.45" customHeight="1">
      <c r="A108" s="72"/>
      <c r="B108" s="212"/>
      <c r="C108" s="89"/>
      <c r="D108" s="118"/>
      <c r="E108" s="127"/>
      <c r="F108" s="144"/>
      <c r="G108" s="139" t="str">
        <f>IF(D108="","",ROUNDDOWN(D108*F108,0))</f>
        <v/>
      </c>
      <c r="H108" s="86"/>
      <c r="I108" s="226" t="str">
        <f>G108</f>
        <v/>
      </c>
      <c r="J108" s="28"/>
      <c r="K108" s="28"/>
      <c r="L108" s="28"/>
      <c r="M108" s="28"/>
      <c r="N108" s="230"/>
      <c r="O108" s="230"/>
      <c r="P108" s="230"/>
      <c r="Q108" s="230"/>
      <c r="R108" s="230"/>
      <c r="S108" s="230"/>
      <c r="T108" s="230"/>
      <c r="U108" s="230"/>
      <c r="V108" s="230"/>
      <c r="W108" s="228"/>
      <c r="X108" s="228"/>
    </row>
    <row r="109" spans="1:24" ht="17.45" customHeight="1">
      <c r="A109" s="71"/>
      <c r="B109" s="98"/>
      <c r="C109" s="88"/>
      <c r="D109" s="117"/>
      <c r="E109" s="217"/>
      <c r="F109" s="143"/>
      <c r="G109" s="149" t="str">
        <f>IF(F109="",IF(D109="","",ROUNDDOWN(D109*F110,0)),IF(D109="","",ROUNDDOWN(D109*F109,0)))</f>
        <v/>
      </c>
      <c r="H109" s="87"/>
      <c r="I109" s="28"/>
      <c r="J109" s="28"/>
      <c r="K109" s="28"/>
      <c r="L109" s="28"/>
      <c r="M109" s="28"/>
      <c r="N109" s="230"/>
      <c r="O109" s="230"/>
      <c r="P109" s="230"/>
      <c r="Q109" s="230"/>
      <c r="R109" s="230"/>
      <c r="S109" s="230"/>
      <c r="T109" s="230"/>
      <c r="U109" s="228"/>
      <c r="V109" s="228"/>
      <c r="W109" s="228"/>
      <c r="X109" s="228"/>
    </row>
    <row r="110" spans="1:24" ht="17.45" customHeight="1">
      <c r="A110" s="72"/>
      <c r="B110" s="212"/>
      <c r="C110" s="89"/>
      <c r="D110" s="118"/>
      <c r="E110" s="127"/>
      <c r="F110" s="144"/>
      <c r="G110" s="139" t="str">
        <f>IF(D110="","",ROUNDDOWN(D110*F110,0))</f>
        <v/>
      </c>
      <c r="H110" s="86"/>
      <c r="I110" s="226" t="str">
        <f>G110</f>
        <v/>
      </c>
      <c r="J110" s="28"/>
      <c r="K110" s="28"/>
      <c r="L110" s="28"/>
      <c r="M110" s="28"/>
      <c r="N110" s="230"/>
      <c r="O110" s="230"/>
      <c r="P110" s="230"/>
      <c r="Q110" s="230"/>
      <c r="R110" s="230"/>
      <c r="S110" s="230"/>
      <c r="T110" s="230"/>
      <c r="U110" s="230"/>
      <c r="V110" s="230"/>
      <c r="W110" s="228"/>
      <c r="X110" s="228"/>
    </row>
    <row r="111" spans="1:24" ht="17.45" customHeight="1">
      <c r="A111" s="71"/>
      <c r="B111" s="98"/>
      <c r="C111" s="88"/>
      <c r="D111" s="117"/>
      <c r="E111" s="217"/>
      <c r="F111" s="143"/>
      <c r="G111" s="149" t="str">
        <f>IF(F111="",IF(D111="","",ROUNDDOWN(D111*F112,0)),IF(D111="","",ROUNDDOWN(D111*F111,0)))</f>
        <v/>
      </c>
      <c r="H111" s="87"/>
      <c r="I111" s="28"/>
      <c r="J111" s="28"/>
      <c r="K111" s="28"/>
      <c r="L111" s="28"/>
      <c r="M111" s="28"/>
      <c r="N111" s="230"/>
      <c r="O111" s="230"/>
      <c r="P111" s="230"/>
      <c r="Q111" s="230"/>
      <c r="R111" s="230"/>
      <c r="S111" s="230"/>
      <c r="T111" s="230"/>
      <c r="U111" s="228"/>
      <c r="V111" s="228"/>
      <c r="W111" s="228"/>
      <c r="X111" s="228"/>
    </row>
    <row r="112" spans="1:24" ht="17.45" customHeight="1">
      <c r="A112" s="72"/>
      <c r="B112" s="212"/>
      <c r="C112" s="89"/>
      <c r="D112" s="118"/>
      <c r="E112" s="127"/>
      <c r="F112" s="144"/>
      <c r="G112" s="139" t="str">
        <f>IF(D112="","",ROUNDDOWN(D112*F112,0))</f>
        <v/>
      </c>
      <c r="H112" s="86"/>
      <c r="I112" s="226" t="str">
        <f>G112</f>
        <v/>
      </c>
      <c r="J112" s="28"/>
      <c r="K112" s="28"/>
      <c r="L112" s="28"/>
      <c r="M112" s="28"/>
      <c r="N112" s="230"/>
      <c r="O112" s="230"/>
      <c r="P112" s="230"/>
      <c r="Q112" s="230"/>
      <c r="R112" s="230"/>
      <c r="S112" s="230"/>
      <c r="T112" s="230"/>
      <c r="U112" s="230"/>
      <c r="V112" s="230"/>
      <c r="W112" s="228"/>
      <c r="X112" s="228"/>
    </row>
    <row r="113" spans="1:24" ht="17.45" customHeight="1">
      <c r="A113" s="71"/>
      <c r="B113" s="98"/>
      <c r="C113" s="88"/>
      <c r="D113" s="117"/>
      <c r="E113" s="217"/>
      <c r="F113" s="143"/>
      <c r="G113" s="149" t="str">
        <f>IF(F113="",IF(D113="","",ROUNDDOWN(D113*F114,0)),IF(D113="","",ROUNDDOWN(D113*F113,0)))</f>
        <v/>
      </c>
      <c r="H113" s="87"/>
      <c r="I113" s="223"/>
      <c r="J113" s="28"/>
      <c r="K113" s="28"/>
      <c r="L113" s="28"/>
      <c r="M113" s="28"/>
      <c r="N113" s="230"/>
      <c r="O113" s="230"/>
      <c r="P113" s="230"/>
      <c r="Q113" s="230"/>
      <c r="R113" s="230"/>
      <c r="S113" s="230"/>
      <c r="T113" s="230"/>
      <c r="U113" s="228"/>
      <c r="V113" s="228"/>
      <c r="W113" s="228"/>
      <c r="X113" s="228"/>
    </row>
    <row r="114" spans="1:24" ht="17.45" customHeight="1">
      <c r="A114" s="72"/>
      <c r="B114" s="212"/>
      <c r="C114" s="89"/>
      <c r="D114" s="118"/>
      <c r="E114" s="127"/>
      <c r="F114" s="144"/>
      <c r="G114" s="139" t="str">
        <f>IF(D114="","",ROUNDDOWN(D114*F114,0))</f>
        <v/>
      </c>
      <c r="H114" s="86"/>
      <c r="I114" s="226" t="str">
        <f>G114</f>
        <v/>
      </c>
      <c r="J114" s="28"/>
      <c r="K114" s="28"/>
      <c r="L114" s="28"/>
      <c r="M114" s="28"/>
      <c r="N114" s="230"/>
      <c r="O114" s="230"/>
      <c r="P114" s="230"/>
      <c r="Q114" s="230"/>
      <c r="R114" s="230"/>
      <c r="S114" s="230"/>
      <c r="T114" s="230"/>
      <c r="U114" s="230"/>
      <c r="V114" s="230"/>
      <c r="W114" s="228"/>
      <c r="X114" s="228"/>
    </row>
    <row r="115" spans="1:24" ht="17.45" customHeight="1">
      <c r="A115" s="71"/>
      <c r="B115" s="98"/>
      <c r="C115" s="88"/>
      <c r="D115" s="117"/>
      <c r="E115" s="217"/>
      <c r="F115" s="143"/>
      <c r="G115" s="149" t="str">
        <f>IF(F115="",IF(D115="","",ROUNDDOWN(D115*F116,0)),IF(D115="","",ROUNDDOWN(D115*F115,0)))</f>
        <v/>
      </c>
      <c r="H115" s="87"/>
      <c r="I115" s="223"/>
      <c r="J115" s="28"/>
      <c r="K115" s="28"/>
      <c r="L115" s="28"/>
      <c r="M115" s="28"/>
      <c r="N115" s="230"/>
      <c r="O115" s="230"/>
      <c r="P115" s="230"/>
      <c r="Q115" s="230"/>
      <c r="R115" s="230"/>
      <c r="S115" s="230"/>
      <c r="T115" s="230"/>
      <c r="U115" s="228"/>
      <c r="V115" s="228"/>
      <c r="W115" s="228"/>
      <c r="X115" s="228"/>
    </row>
    <row r="116" spans="1:24" ht="17.45" customHeight="1">
      <c r="A116" s="72"/>
      <c r="B116" s="212"/>
      <c r="C116" s="89"/>
      <c r="D116" s="118"/>
      <c r="E116" s="127"/>
      <c r="F116" s="144"/>
      <c r="G116" s="139"/>
      <c r="H116" s="86"/>
      <c r="I116" s="226">
        <f>G116</f>
        <v>0</v>
      </c>
      <c r="J116" s="28"/>
      <c r="K116" s="28"/>
      <c r="L116" s="28"/>
      <c r="M116" s="28"/>
      <c r="N116" s="230"/>
      <c r="O116" s="230"/>
      <c r="P116" s="230"/>
      <c r="Q116" s="230"/>
      <c r="R116" s="230"/>
      <c r="S116" s="230"/>
      <c r="T116" s="230"/>
      <c r="U116" s="230"/>
      <c r="V116" s="230"/>
      <c r="W116" s="228"/>
      <c r="X116" s="228"/>
    </row>
    <row r="117" spans="1:24" ht="17.45" customHeight="1">
      <c r="A117" s="71"/>
      <c r="B117" s="98"/>
      <c r="C117" s="88"/>
      <c r="D117" s="117"/>
      <c r="E117" s="217"/>
      <c r="F117" s="143"/>
      <c r="G117" s="149"/>
      <c r="H117" s="87"/>
      <c r="I117" s="223"/>
      <c r="J117" s="28"/>
      <c r="K117" s="28"/>
      <c r="L117" s="28"/>
      <c r="M117" s="28"/>
      <c r="N117" s="230"/>
      <c r="O117" s="230"/>
      <c r="P117" s="230"/>
      <c r="Q117" s="230"/>
      <c r="R117" s="230"/>
      <c r="S117" s="230"/>
      <c r="T117" s="230"/>
      <c r="U117" s="228"/>
      <c r="V117" s="228"/>
      <c r="W117" s="228"/>
      <c r="X117" s="228"/>
    </row>
    <row r="118" spans="1:24" ht="17.45" customHeight="1">
      <c r="A118" s="72"/>
      <c r="B118" s="212"/>
      <c r="C118" s="89"/>
      <c r="D118" s="118"/>
      <c r="E118" s="127"/>
      <c r="F118" s="144"/>
      <c r="G118" s="139"/>
      <c r="H118" s="86"/>
      <c r="I118" s="226">
        <f>G118</f>
        <v>0</v>
      </c>
      <c r="J118" s="28"/>
      <c r="K118" s="28"/>
      <c r="L118" s="28"/>
      <c r="M118" s="28"/>
      <c r="N118" s="230"/>
      <c r="O118" s="230"/>
      <c r="P118" s="230"/>
      <c r="Q118" s="230"/>
      <c r="R118" s="230"/>
      <c r="S118" s="230"/>
      <c r="T118" s="230"/>
      <c r="U118" s="230"/>
      <c r="V118" s="230"/>
      <c r="W118" s="228"/>
      <c r="X118" s="228"/>
    </row>
    <row r="119" spans="1:24" ht="17.45" customHeight="1">
      <c r="A119" s="71"/>
      <c r="B119" s="98"/>
      <c r="C119" s="88"/>
      <c r="D119" s="117"/>
      <c r="E119" s="217"/>
      <c r="F119" s="143"/>
      <c r="G119" s="149"/>
      <c r="H119" s="87"/>
      <c r="I119" s="223"/>
      <c r="J119" s="28"/>
      <c r="K119" s="28"/>
      <c r="L119" s="28"/>
      <c r="M119" s="28"/>
      <c r="N119" s="230"/>
      <c r="O119" s="230"/>
      <c r="P119" s="230"/>
      <c r="Q119" s="230"/>
      <c r="R119" s="230"/>
      <c r="S119" s="230"/>
      <c r="T119" s="230"/>
      <c r="U119" s="228"/>
      <c r="V119" s="228"/>
      <c r="W119" s="228"/>
      <c r="X119" s="228"/>
    </row>
    <row r="120" spans="1:24" ht="17.45" customHeight="1">
      <c r="A120" s="72"/>
      <c r="B120" s="212"/>
      <c r="C120" s="89"/>
      <c r="D120" s="118"/>
      <c r="E120" s="127"/>
      <c r="F120" s="144"/>
      <c r="G120" s="139"/>
      <c r="H120" s="86"/>
      <c r="I120" s="236">
        <f>G120</f>
        <v>0</v>
      </c>
      <c r="J120" s="28"/>
      <c r="K120" s="28"/>
      <c r="L120" s="28"/>
      <c r="M120" s="28"/>
      <c r="N120" s="230"/>
      <c r="O120" s="230"/>
      <c r="P120" s="230"/>
      <c r="Q120" s="230"/>
      <c r="R120" s="230"/>
      <c r="S120" s="230"/>
      <c r="T120" s="230"/>
      <c r="U120" s="228"/>
      <c r="V120" s="228"/>
      <c r="W120" s="228"/>
      <c r="X120" s="228"/>
    </row>
    <row r="121" spans="1:24" ht="17.45" customHeight="1">
      <c r="A121" s="71"/>
      <c r="B121" s="98"/>
      <c r="C121" s="88"/>
      <c r="D121" s="117"/>
      <c r="E121" s="217"/>
      <c r="F121" s="143"/>
      <c r="G121" s="149"/>
      <c r="H121" s="87"/>
      <c r="I121" s="223"/>
      <c r="J121" s="28"/>
      <c r="K121" s="28"/>
      <c r="L121" s="28"/>
      <c r="M121" s="28"/>
      <c r="N121" s="230"/>
      <c r="O121" s="230"/>
      <c r="P121" s="230"/>
      <c r="Q121" s="230"/>
      <c r="R121" s="230"/>
      <c r="S121" s="230"/>
      <c r="T121" s="230"/>
      <c r="U121" s="228"/>
      <c r="V121" s="228"/>
      <c r="W121" s="228"/>
      <c r="X121" s="228"/>
    </row>
    <row r="122" spans="1:24" ht="17.45" customHeight="1">
      <c r="A122" s="72"/>
      <c r="B122" s="212" t="s">
        <v>123</v>
      </c>
      <c r="C122" s="89"/>
      <c r="D122" s="118"/>
      <c r="E122" s="127"/>
      <c r="F122" s="144"/>
      <c r="G122" s="139">
        <f>I122</f>
        <v>0</v>
      </c>
      <c r="H122" s="86"/>
      <c r="I122" s="223">
        <f>SUM(I65:I120)</f>
        <v>0</v>
      </c>
      <c r="J122" s="28"/>
      <c r="K122" s="28"/>
      <c r="L122" s="28"/>
      <c r="M122" s="28"/>
      <c r="N122" s="230"/>
      <c r="O122" s="230"/>
      <c r="P122" s="230"/>
      <c r="Q122" s="230"/>
      <c r="R122" s="230"/>
      <c r="S122" s="230"/>
      <c r="T122" s="230"/>
      <c r="U122" s="230"/>
      <c r="V122" s="230"/>
      <c r="W122" s="228"/>
      <c r="X122" s="228"/>
    </row>
    <row r="123" spans="1:24" ht="17.45" customHeight="1">
      <c r="A123" s="71"/>
      <c r="B123" s="98"/>
      <c r="C123" s="88"/>
      <c r="D123" s="117"/>
      <c r="E123" s="217"/>
      <c r="F123" s="143"/>
      <c r="G123" s="149"/>
      <c r="H123" s="87"/>
      <c r="I123" s="28"/>
      <c r="J123" s="28"/>
      <c r="K123" s="28"/>
      <c r="L123" s="28"/>
      <c r="M123" s="28"/>
      <c r="N123" s="230"/>
      <c r="O123" s="230"/>
      <c r="P123" s="230"/>
      <c r="Q123" s="230"/>
      <c r="R123" s="230"/>
      <c r="S123" s="230"/>
      <c r="T123" s="230"/>
      <c r="U123" s="228"/>
      <c r="V123" s="228"/>
      <c r="W123" s="228"/>
      <c r="X123" s="228"/>
    </row>
    <row r="124" spans="1:24" ht="17.45" customHeight="1">
      <c r="A124" s="72"/>
      <c r="B124" s="212"/>
      <c r="C124" s="89"/>
      <c r="D124" s="118"/>
      <c r="E124" s="127"/>
      <c r="F124" s="144"/>
      <c r="G124" s="139"/>
      <c r="H124" s="86"/>
      <c r="I124" s="28">
        <f>G124</f>
        <v>0</v>
      </c>
      <c r="J124" s="28"/>
      <c r="K124" s="28"/>
      <c r="L124" s="28"/>
      <c r="M124" s="28"/>
      <c r="N124" s="230"/>
      <c r="O124" s="230"/>
      <c r="P124" s="230"/>
      <c r="Q124" s="230"/>
      <c r="R124" s="230"/>
      <c r="S124" s="230"/>
      <c r="T124" s="230"/>
      <c r="U124" s="228"/>
      <c r="V124" s="228"/>
      <c r="W124" s="228"/>
      <c r="X124" s="228"/>
    </row>
    <row r="125" spans="1:24" ht="17.45" customHeight="1">
      <c r="A125" s="71"/>
      <c r="B125" s="98"/>
      <c r="C125" s="88"/>
      <c r="D125" s="117"/>
      <c r="E125" s="217"/>
      <c r="F125" s="143"/>
      <c r="G125" s="149"/>
      <c r="H125" s="87"/>
      <c r="I125" s="223"/>
      <c r="J125" s="28"/>
      <c r="K125" s="28"/>
      <c r="L125" s="28"/>
      <c r="M125" s="28"/>
      <c r="N125" s="230"/>
      <c r="O125" s="230"/>
      <c r="P125" s="230"/>
      <c r="Q125" s="230"/>
      <c r="R125" s="230"/>
      <c r="S125" s="230"/>
      <c r="T125" s="230"/>
      <c r="U125" s="228"/>
      <c r="V125" s="228"/>
      <c r="W125" s="228"/>
      <c r="X125" s="228"/>
    </row>
    <row r="126" spans="1:24" ht="17.45" customHeight="1">
      <c r="A126" s="72"/>
      <c r="B126" s="212"/>
      <c r="C126" s="89"/>
      <c r="D126" s="118"/>
      <c r="E126" s="127"/>
      <c r="F126" s="144"/>
      <c r="G126" s="139"/>
      <c r="H126" s="86"/>
      <c r="I126" s="226">
        <f>G126</f>
        <v>0</v>
      </c>
      <c r="J126" s="28"/>
      <c r="K126" s="28"/>
      <c r="L126" s="28"/>
      <c r="M126" s="28"/>
      <c r="N126" s="230"/>
      <c r="O126" s="230"/>
      <c r="P126" s="230"/>
      <c r="Q126" s="230"/>
      <c r="R126" s="230"/>
      <c r="S126" s="230"/>
      <c r="T126" s="230"/>
      <c r="U126" s="228"/>
      <c r="V126" s="228"/>
      <c r="W126" s="228"/>
      <c r="X126" s="228"/>
    </row>
    <row r="127" spans="1:24" ht="17.45" customHeight="1">
      <c r="A127" s="71"/>
      <c r="B127" s="98"/>
      <c r="C127" s="88"/>
      <c r="D127" s="117"/>
      <c r="E127" s="217"/>
      <c r="F127" s="143"/>
      <c r="G127" s="149"/>
      <c r="H127" s="87"/>
      <c r="I127" s="28"/>
      <c r="J127" s="28"/>
      <c r="K127" s="28"/>
      <c r="L127" s="28"/>
      <c r="M127" s="28"/>
      <c r="N127" s="230"/>
      <c r="O127" s="230"/>
      <c r="P127" s="230"/>
      <c r="Q127" s="230"/>
      <c r="R127" s="230"/>
      <c r="S127" s="230"/>
      <c r="T127" s="230"/>
      <c r="U127" s="228"/>
      <c r="V127" s="228"/>
      <c r="W127" s="228"/>
      <c r="X127" s="228"/>
    </row>
    <row r="128" spans="1:24" ht="17.45" customHeight="1">
      <c r="A128" s="72"/>
      <c r="B128" s="212"/>
      <c r="C128" s="89"/>
      <c r="D128" s="118"/>
      <c r="E128" s="127"/>
      <c r="F128" s="144"/>
      <c r="G128" s="139"/>
      <c r="H128" s="86"/>
      <c r="I128" s="226">
        <f>G128</f>
        <v>0</v>
      </c>
      <c r="J128" s="28"/>
      <c r="K128" s="28"/>
      <c r="L128" s="28"/>
      <c r="M128" s="28"/>
      <c r="N128" s="230"/>
      <c r="O128" s="230"/>
      <c r="P128" s="230"/>
      <c r="Q128" s="230"/>
      <c r="R128" s="230"/>
      <c r="S128" s="230"/>
      <c r="T128" s="230"/>
      <c r="U128" s="230"/>
      <c r="V128" s="230"/>
      <c r="W128" s="228"/>
      <c r="X128" s="228"/>
    </row>
    <row r="129" spans="1:24" ht="17.45" customHeight="1">
      <c r="A129" s="71"/>
      <c r="B129" s="98"/>
      <c r="C129" s="88"/>
      <c r="D129" s="117"/>
      <c r="E129" s="217"/>
      <c r="F129" s="143"/>
      <c r="G129" s="149"/>
      <c r="H129" s="87"/>
      <c r="I129" s="28"/>
      <c r="J129" s="28"/>
      <c r="K129" s="28"/>
      <c r="L129" s="28"/>
      <c r="M129" s="28"/>
      <c r="N129" s="230"/>
      <c r="O129" s="230"/>
      <c r="P129" s="230"/>
      <c r="Q129" s="230"/>
      <c r="R129" s="230"/>
      <c r="S129" s="230"/>
      <c r="T129" s="230"/>
      <c r="U129" s="228"/>
      <c r="V129" s="228"/>
      <c r="W129" s="228"/>
      <c r="X129" s="228"/>
    </row>
    <row r="130" spans="1:24" ht="17.45" customHeight="1">
      <c r="A130" s="72"/>
      <c r="B130" s="212"/>
      <c r="C130" s="89"/>
      <c r="D130" s="118"/>
      <c r="E130" s="127"/>
      <c r="F130" s="144"/>
      <c r="G130" s="139"/>
      <c r="H130" s="86"/>
      <c r="I130" s="226">
        <f>G130</f>
        <v>0</v>
      </c>
      <c r="J130" s="28"/>
      <c r="K130" s="28"/>
      <c r="L130" s="28"/>
      <c r="M130" s="28"/>
      <c r="N130" s="230"/>
      <c r="O130" s="230"/>
      <c r="P130" s="230"/>
      <c r="Q130" s="230"/>
      <c r="R130" s="230"/>
      <c r="S130" s="230"/>
      <c r="T130" s="230"/>
      <c r="U130" s="230"/>
      <c r="V130" s="230"/>
      <c r="W130" s="228"/>
      <c r="X130" s="228"/>
    </row>
    <row r="131" spans="1:24" ht="17.45" customHeight="1">
      <c r="A131" s="71"/>
      <c r="B131" s="98"/>
      <c r="C131" s="88"/>
      <c r="D131" s="117"/>
      <c r="E131" s="217"/>
      <c r="F131" s="143"/>
      <c r="G131" s="149"/>
      <c r="H131" s="87"/>
      <c r="I131" s="28"/>
      <c r="J131" s="28"/>
      <c r="K131" s="28"/>
      <c r="L131" s="28"/>
      <c r="M131" s="28"/>
      <c r="N131" s="230"/>
      <c r="O131" s="230"/>
      <c r="P131" s="230"/>
      <c r="Q131" s="230"/>
      <c r="R131" s="230"/>
      <c r="S131" s="230"/>
      <c r="T131" s="230"/>
      <c r="U131" s="228"/>
      <c r="V131" s="228"/>
      <c r="W131" s="228"/>
      <c r="X131" s="228"/>
    </row>
    <row r="132" spans="1:24" ht="17.45" customHeight="1">
      <c r="A132" s="72"/>
      <c r="B132" s="212"/>
      <c r="C132" s="89"/>
      <c r="D132" s="118"/>
      <c r="E132" s="127"/>
      <c r="F132" s="144"/>
      <c r="G132" s="139"/>
      <c r="H132" s="86"/>
      <c r="I132" s="226">
        <f>G132</f>
        <v>0</v>
      </c>
      <c r="J132" s="28"/>
      <c r="K132" s="28"/>
      <c r="L132" s="28"/>
      <c r="M132" s="28"/>
      <c r="N132" s="230"/>
      <c r="O132" s="230"/>
      <c r="P132" s="230"/>
      <c r="Q132" s="230"/>
      <c r="R132" s="230"/>
      <c r="S132" s="230"/>
      <c r="T132" s="230"/>
      <c r="U132" s="230"/>
      <c r="V132" s="230"/>
      <c r="W132" s="228"/>
      <c r="X132" s="228"/>
    </row>
    <row r="133" spans="1:24" ht="17.45" customHeight="1">
      <c r="A133" s="71"/>
      <c r="B133" s="98"/>
      <c r="C133" s="88"/>
      <c r="D133" s="117"/>
      <c r="E133" s="217"/>
      <c r="F133" s="143"/>
      <c r="G133" s="149"/>
      <c r="H133" s="87"/>
      <c r="I133" s="28"/>
      <c r="J133" s="28"/>
      <c r="K133" s="28"/>
      <c r="L133" s="28"/>
      <c r="M133" s="28"/>
      <c r="N133" s="230"/>
      <c r="O133" s="230"/>
      <c r="P133" s="230"/>
      <c r="Q133" s="230"/>
      <c r="R133" s="230"/>
      <c r="S133" s="230"/>
      <c r="T133" s="230"/>
      <c r="U133" s="228"/>
      <c r="V133" s="228"/>
      <c r="W133" s="228"/>
      <c r="X133" s="228"/>
    </row>
    <row r="134" spans="1:24" ht="17.45" customHeight="1">
      <c r="A134" s="72"/>
      <c r="B134" s="212"/>
      <c r="C134" s="89"/>
      <c r="D134" s="118"/>
      <c r="E134" s="127"/>
      <c r="F134" s="144"/>
      <c r="G134" s="139"/>
      <c r="H134" s="86"/>
      <c r="I134" s="226">
        <f>G134</f>
        <v>0</v>
      </c>
      <c r="J134" s="28"/>
      <c r="K134" s="28"/>
      <c r="L134" s="28"/>
      <c r="M134" s="28"/>
      <c r="N134" s="230"/>
      <c r="O134" s="230"/>
      <c r="P134" s="230"/>
      <c r="Q134" s="230"/>
      <c r="R134" s="230"/>
      <c r="S134" s="230"/>
      <c r="T134" s="230"/>
      <c r="U134" s="230"/>
      <c r="V134" s="230"/>
      <c r="W134" s="228"/>
      <c r="X134" s="228"/>
    </row>
    <row r="135" spans="1:24" ht="17.45" customHeight="1">
      <c r="A135" s="71"/>
      <c r="B135" s="98"/>
      <c r="C135" s="88"/>
      <c r="D135" s="117"/>
      <c r="E135" s="217"/>
      <c r="F135" s="143"/>
      <c r="G135" s="149"/>
      <c r="H135" s="87"/>
      <c r="I135" s="28"/>
      <c r="J135" s="28"/>
      <c r="K135" s="28"/>
      <c r="L135" s="28"/>
      <c r="M135" s="28"/>
      <c r="N135" s="230"/>
      <c r="O135" s="230"/>
      <c r="P135" s="230"/>
      <c r="Q135" s="230"/>
      <c r="R135" s="230"/>
      <c r="S135" s="230"/>
      <c r="T135" s="230"/>
      <c r="U135" s="228"/>
      <c r="V135" s="228"/>
      <c r="W135" s="228"/>
      <c r="X135" s="228"/>
    </row>
    <row r="136" spans="1:24" ht="17.45" customHeight="1">
      <c r="A136" s="72"/>
      <c r="B136" s="212"/>
      <c r="C136" s="89"/>
      <c r="D136" s="118"/>
      <c r="E136" s="127"/>
      <c r="F136" s="144"/>
      <c r="G136" s="139"/>
      <c r="H136" s="86"/>
      <c r="I136" s="226">
        <f>G136</f>
        <v>0</v>
      </c>
      <c r="J136" s="28"/>
      <c r="K136" s="28"/>
      <c r="L136" s="28"/>
      <c r="M136" s="28"/>
      <c r="N136" s="230"/>
      <c r="O136" s="230"/>
      <c r="P136" s="230"/>
      <c r="Q136" s="230"/>
      <c r="R136" s="230"/>
      <c r="S136" s="230"/>
      <c r="T136" s="230"/>
      <c r="U136" s="230"/>
      <c r="V136" s="230"/>
      <c r="W136" s="228"/>
      <c r="X136" s="228"/>
    </row>
    <row r="137" spans="1:24" ht="17.45" customHeight="1">
      <c r="A137" s="71"/>
      <c r="B137" s="98"/>
      <c r="C137" s="88"/>
      <c r="D137" s="117"/>
      <c r="E137" s="217"/>
      <c r="F137" s="143"/>
      <c r="G137" s="149"/>
      <c r="H137" s="87"/>
      <c r="I137" s="28"/>
      <c r="J137" s="28"/>
      <c r="K137" s="28"/>
      <c r="L137" s="28"/>
      <c r="M137" s="28"/>
      <c r="N137" s="230"/>
      <c r="O137" s="230"/>
      <c r="P137" s="230"/>
      <c r="Q137" s="230"/>
      <c r="R137" s="230"/>
      <c r="S137" s="230"/>
      <c r="T137" s="230"/>
      <c r="U137" s="228"/>
      <c r="V137" s="228"/>
      <c r="W137" s="228"/>
      <c r="X137" s="228"/>
    </row>
    <row r="138" spans="1:24" ht="17.45" customHeight="1">
      <c r="A138" s="72"/>
      <c r="B138" s="212"/>
      <c r="C138" s="89"/>
      <c r="D138" s="118"/>
      <c r="E138" s="127"/>
      <c r="F138" s="144"/>
      <c r="G138" s="139"/>
      <c r="H138" s="86"/>
      <c r="I138" s="226">
        <f>G138</f>
        <v>0</v>
      </c>
      <c r="J138" s="28"/>
      <c r="K138" s="28"/>
      <c r="L138" s="28"/>
      <c r="M138" s="28"/>
      <c r="N138" s="230"/>
      <c r="O138" s="230"/>
      <c r="P138" s="230"/>
      <c r="Q138" s="230"/>
      <c r="R138" s="230"/>
      <c r="S138" s="230"/>
      <c r="T138" s="230"/>
      <c r="U138" s="230"/>
      <c r="V138" s="230"/>
      <c r="W138" s="228"/>
      <c r="X138" s="228"/>
    </row>
    <row r="139" spans="1:24" ht="17.45" customHeight="1">
      <c r="A139" s="71"/>
      <c r="B139" s="98"/>
      <c r="C139" s="88"/>
      <c r="D139" s="117"/>
      <c r="E139" s="217"/>
      <c r="F139" s="143"/>
      <c r="G139" s="149"/>
      <c r="H139" s="87"/>
      <c r="I139" s="28"/>
      <c r="J139" s="28"/>
      <c r="K139" s="28"/>
      <c r="L139" s="28"/>
      <c r="M139" s="28"/>
      <c r="N139" s="230"/>
      <c r="O139" s="230"/>
      <c r="P139" s="230"/>
      <c r="Q139" s="230"/>
      <c r="R139" s="230"/>
      <c r="S139" s="230"/>
      <c r="T139" s="230"/>
      <c r="U139" s="228"/>
      <c r="V139" s="228"/>
      <c r="W139" s="228"/>
      <c r="X139" s="228"/>
    </row>
    <row r="140" spans="1:24" ht="17.45" customHeight="1">
      <c r="A140" s="72"/>
      <c r="B140" s="212"/>
      <c r="C140" s="89"/>
      <c r="D140" s="118"/>
      <c r="E140" s="127"/>
      <c r="F140" s="144"/>
      <c r="G140" s="139"/>
      <c r="H140" s="86"/>
      <c r="I140" s="226">
        <f>G140</f>
        <v>0</v>
      </c>
      <c r="J140" s="28"/>
      <c r="K140" s="28"/>
      <c r="L140" s="28"/>
      <c r="M140" s="28"/>
      <c r="N140" s="230"/>
      <c r="O140" s="230"/>
      <c r="P140" s="230"/>
      <c r="Q140" s="230"/>
      <c r="R140" s="230"/>
      <c r="S140" s="230"/>
      <c r="T140" s="230"/>
      <c r="U140" s="230"/>
      <c r="V140" s="230"/>
      <c r="W140" s="228"/>
      <c r="X140" s="228"/>
    </row>
    <row r="141" spans="1:24" ht="17.45" customHeight="1">
      <c r="A141" s="71"/>
      <c r="B141" s="98"/>
      <c r="C141" s="88"/>
      <c r="D141" s="117"/>
      <c r="E141" s="217"/>
      <c r="F141" s="143"/>
      <c r="G141" s="149"/>
      <c r="H141" s="87"/>
      <c r="I141" s="28"/>
      <c r="J141" s="28"/>
      <c r="K141" s="28"/>
      <c r="L141" s="28"/>
      <c r="M141" s="28"/>
      <c r="N141" s="230"/>
      <c r="O141" s="230"/>
      <c r="P141" s="230"/>
      <c r="Q141" s="230"/>
      <c r="R141" s="230"/>
      <c r="S141" s="230"/>
      <c r="T141" s="230"/>
      <c r="U141" s="228"/>
      <c r="V141" s="228"/>
      <c r="W141" s="228"/>
      <c r="X141" s="228"/>
    </row>
    <row r="142" spans="1:24" ht="17.45" customHeight="1">
      <c r="A142" s="72"/>
      <c r="B142" s="212"/>
      <c r="C142" s="89"/>
      <c r="D142" s="118"/>
      <c r="E142" s="127"/>
      <c r="F142" s="144"/>
      <c r="G142" s="139"/>
      <c r="H142" s="86"/>
      <c r="I142" s="226">
        <f>G142</f>
        <v>0</v>
      </c>
      <c r="J142" s="28"/>
      <c r="K142" s="28"/>
      <c r="L142" s="28"/>
      <c r="M142" s="28"/>
      <c r="N142" s="230"/>
      <c r="O142" s="230"/>
      <c r="P142" s="230"/>
      <c r="Q142" s="230"/>
      <c r="R142" s="230"/>
      <c r="S142" s="230"/>
      <c r="T142" s="230"/>
      <c r="U142" s="230"/>
      <c r="V142" s="230"/>
      <c r="W142" s="228"/>
      <c r="X142" s="228"/>
    </row>
    <row r="143" spans="1:24" ht="17.45" customHeight="1">
      <c r="A143" s="71"/>
      <c r="B143" s="98"/>
      <c r="C143" s="88"/>
      <c r="D143" s="117"/>
      <c r="E143" s="217"/>
      <c r="F143" s="143"/>
      <c r="G143" s="149"/>
      <c r="H143" s="87"/>
      <c r="I143" s="223"/>
      <c r="J143" s="28"/>
      <c r="K143" s="28"/>
      <c r="L143" s="28"/>
      <c r="M143" s="28"/>
      <c r="N143" s="230"/>
      <c r="O143" s="230"/>
      <c r="P143" s="230"/>
      <c r="Q143" s="230"/>
      <c r="R143" s="230"/>
      <c r="S143" s="230"/>
      <c r="T143" s="230"/>
      <c r="U143" s="228"/>
      <c r="V143" s="228"/>
      <c r="W143" s="228"/>
      <c r="X143" s="228"/>
    </row>
    <row r="144" spans="1:24" ht="17.45" customHeight="1">
      <c r="A144" s="72"/>
      <c r="B144" s="212"/>
      <c r="C144" s="89"/>
      <c r="D144" s="118"/>
      <c r="E144" s="127"/>
      <c r="F144" s="144"/>
      <c r="G144" s="139"/>
      <c r="H144" s="86"/>
      <c r="I144" s="226">
        <f>G144</f>
        <v>0</v>
      </c>
      <c r="J144" s="28"/>
      <c r="K144" s="28"/>
      <c r="L144" s="28"/>
      <c r="M144" s="28"/>
      <c r="N144" s="230"/>
      <c r="O144" s="230"/>
      <c r="P144" s="230"/>
      <c r="Q144" s="230"/>
      <c r="R144" s="230"/>
      <c r="S144" s="230"/>
      <c r="T144" s="230"/>
      <c r="U144" s="230"/>
      <c r="V144" s="230"/>
      <c r="W144" s="228"/>
      <c r="X144" s="228"/>
    </row>
    <row r="145" spans="1:24" ht="17.45" customHeight="1">
      <c r="A145" s="71"/>
      <c r="B145" s="98"/>
      <c r="C145" s="88"/>
      <c r="D145" s="117"/>
      <c r="E145" s="217"/>
      <c r="F145" s="143"/>
      <c r="G145" s="149"/>
      <c r="H145" s="87"/>
      <c r="I145" s="223"/>
      <c r="J145" s="28"/>
      <c r="K145" s="28"/>
      <c r="L145" s="28"/>
      <c r="M145" s="28"/>
      <c r="N145" s="230"/>
      <c r="O145" s="230"/>
      <c r="P145" s="230"/>
      <c r="Q145" s="230"/>
      <c r="R145" s="230"/>
      <c r="S145" s="230"/>
      <c r="T145" s="230"/>
      <c r="U145" s="228"/>
      <c r="V145" s="228"/>
      <c r="W145" s="228"/>
      <c r="X145" s="228"/>
    </row>
    <row r="146" spans="1:24" ht="17.45" customHeight="1">
      <c r="A146" s="72"/>
      <c r="B146" s="212"/>
      <c r="C146" s="89"/>
      <c r="D146" s="118"/>
      <c r="E146" s="127"/>
      <c r="F146" s="144"/>
      <c r="G146" s="139"/>
      <c r="H146" s="86"/>
      <c r="I146" s="226">
        <f>G146</f>
        <v>0</v>
      </c>
      <c r="J146" s="28"/>
      <c r="K146" s="28"/>
      <c r="L146" s="28"/>
      <c r="M146" s="28"/>
      <c r="N146" s="230"/>
      <c r="O146" s="230"/>
      <c r="P146" s="230"/>
      <c r="Q146" s="230"/>
      <c r="R146" s="230"/>
      <c r="S146" s="230"/>
      <c r="T146" s="230"/>
      <c r="U146" s="230"/>
      <c r="V146" s="230"/>
      <c r="W146" s="228"/>
      <c r="X146" s="228"/>
    </row>
    <row r="147" spans="1:24" ht="17.45" customHeight="1">
      <c r="A147" s="71"/>
      <c r="B147" s="98"/>
      <c r="C147" s="88"/>
      <c r="D147" s="117"/>
      <c r="E147" s="217"/>
      <c r="F147" s="143"/>
      <c r="G147" s="149"/>
      <c r="H147" s="87"/>
      <c r="I147" s="223"/>
      <c r="J147" s="28"/>
      <c r="K147" s="28"/>
      <c r="L147" s="28"/>
      <c r="M147" s="28"/>
      <c r="N147" s="230"/>
      <c r="O147" s="230"/>
      <c r="P147" s="230"/>
      <c r="Q147" s="230"/>
      <c r="R147" s="230"/>
      <c r="S147" s="230"/>
      <c r="T147" s="230"/>
      <c r="U147" s="228"/>
      <c r="V147" s="228"/>
      <c r="W147" s="228"/>
      <c r="X147" s="228"/>
    </row>
    <row r="148" spans="1:24" ht="17.45" customHeight="1">
      <c r="A148" s="72"/>
      <c r="B148" s="212"/>
      <c r="C148" s="89"/>
      <c r="D148" s="118"/>
      <c r="E148" s="127"/>
      <c r="F148" s="144"/>
      <c r="G148" s="139"/>
      <c r="H148" s="86"/>
      <c r="I148" s="28">
        <f>G148</f>
        <v>0</v>
      </c>
      <c r="J148" s="28"/>
      <c r="K148" s="28"/>
      <c r="L148" s="28"/>
      <c r="M148" s="28"/>
      <c r="N148" s="230"/>
      <c r="O148" s="230"/>
      <c r="P148" s="230"/>
      <c r="Q148" s="230"/>
      <c r="R148" s="230"/>
      <c r="S148" s="230"/>
      <c r="T148" s="230"/>
      <c r="U148" s="230"/>
      <c r="V148" s="230"/>
      <c r="W148" s="228"/>
      <c r="X148" s="228"/>
    </row>
    <row r="149" spans="1:24" ht="17.45" customHeight="1">
      <c r="A149" s="71"/>
      <c r="B149" s="98"/>
      <c r="C149" s="88"/>
      <c r="D149" s="117"/>
      <c r="E149" s="217"/>
      <c r="F149" s="143"/>
      <c r="G149" s="149"/>
      <c r="H149" s="87"/>
      <c r="I149" s="223"/>
      <c r="J149" s="28"/>
      <c r="K149" s="28"/>
      <c r="L149" s="28"/>
      <c r="M149" s="28"/>
      <c r="N149" s="230"/>
      <c r="O149" s="230"/>
      <c r="P149" s="230"/>
      <c r="Q149" s="230"/>
      <c r="R149" s="230"/>
      <c r="S149" s="230"/>
      <c r="T149" s="230"/>
      <c r="U149" s="228"/>
      <c r="V149" s="228"/>
      <c r="W149" s="228"/>
      <c r="X149" s="228"/>
    </row>
    <row r="150" spans="1:24" ht="17.45" customHeight="1">
      <c r="A150" s="72"/>
      <c r="B150" s="212"/>
      <c r="C150" s="89"/>
      <c r="D150" s="118"/>
      <c r="E150" s="127"/>
      <c r="F150" s="144"/>
      <c r="G150" s="139"/>
      <c r="H150" s="86"/>
      <c r="I150" s="223">
        <f>G150</f>
        <v>0</v>
      </c>
      <c r="J150" s="28"/>
      <c r="K150" s="28"/>
      <c r="L150" s="28"/>
      <c r="M150" s="28"/>
      <c r="N150" s="230"/>
      <c r="O150" s="230"/>
      <c r="P150" s="230"/>
      <c r="Q150" s="230"/>
      <c r="R150" s="230"/>
      <c r="S150" s="230"/>
      <c r="T150" s="230"/>
      <c r="U150" s="228"/>
      <c r="V150" s="228"/>
      <c r="W150" s="228"/>
      <c r="X150" s="228"/>
    </row>
    <row r="151" spans="1:24" ht="17.45" customHeight="1">
      <c r="A151" s="71"/>
      <c r="B151" s="98"/>
      <c r="C151" s="88"/>
      <c r="D151" s="117"/>
      <c r="E151" s="217"/>
      <c r="F151" s="143"/>
      <c r="G151" s="149"/>
      <c r="H151" s="87"/>
      <c r="I151" s="223"/>
      <c r="J151" s="28"/>
      <c r="K151" s="28"/>
      <c r="L151" s="28"/>
      <c r="M151" s="28"/>
      <c r="N151" s="230"/>
      <c r="O151" s="230"/>
      <c r="P151" s="230"/>
      <c r="Q151" s="230"/>
      <c r="R151" s="230"/>
      <c r="S151" s="230"/>
      <c r="T151" s="230"/>
      <c r="U151" s="228"/>
      <c r="V151" s="228"/>
      <c r="W151" s="228"/>
      <c r="X151" s="228"/>
    </row>
    <row r="152" spans="1:24" ht="17.45" customHeight="1">
      <c r="A152" s="72"/>
      <c r="B152" s="212"/>
      <c r="C152" s="89"/>
      <c r="D152" s="118"/>
      <c r="E152" s="127"/>
      <c r="F152" s="144"/>
      <c r="G152" s="139"/>
      <c r="H152" s="86"/>
      <c r="I152" s="226">
        <f>G152</f>
        <v>0</v>
      </c>
      <c r="J152" s="28"/>
      <c r="K152" s="28"/>
      <c r="L152" s="28"/>
      <c r="M152" s="28"/>
      <c r="N152" s="230"/>
      <c r="O152" s="230"/>
      <c r="P152" s="230"/>
      <c r="Q152" s="230"/>
      <c r="R152" s="230"/>
      <c r="S152" s="230"/>
      <c r="T152" s="230"/>
      <c r="U152" s="230"/>
      <c r="V152" s="230"/>
      <c r="W152" s="228"/>
      <c r="X152" s="228"/>
    </row>
    <row r="153" spans="1:24" ht="17.45" customHeight="1">
      <c r="A153" s="71"/>
      <c r="B153" s="98"/>
      <c r="C153" s="88"/>
      <c r="D153" s="117"/>
      <c r="E153" s="217"/>
      <c r="F153" s="143"/>
      <c r="G153" s="149"/>
      <c r="H153" s="87"/>
      <c r="I153" s="28"/>
      <c r="J153" s="28"/>
      <c r="K153" s="28"/>
      <c r="L153" s="28"/>
      <c r="M153" s="28"/>
      <c r="N153" s="230"/>
      <c r="O153" s="230"/>
      <c r="P153" s="230"/>
      <c r="Q153" s="230"/>
      <c r="R153" s="230"/>
      <c r="S153" s="230"/>
      <c r="T153" s="230"/>
      <c r="U153" s="228"/>
      <c r="V153" s="228"/>
      <c r="W153" s="228"/>
      <c r="X153" s="228"/>
    </row>
    <row r="154" spans="1:24" ht="17.45" customHeight="1">
      <c r="A154" s="72"/>
      <c r="B154" s="212"/>
      <c r="C154" s="89"/>
      <c r="D154" s="118"/>
      <c r="E154" s="127"/>
      <c r="F154" s="144"/>
      <c r="G154" s="139"/>
      <c r="H154" s="86"/>
      <c r="I154" s="226">
        <f>G154</f>
        <v>0</v>
      </c>
      <c r="J154" s="28"/>
      <c r="K154" s="28"/>
      <c r="L154" s="28"/>
      <c r="M154" s="28"/>
      <c r="N154" s="230"/>
      <c r="O154" s="230"/>
      <c r="P154" s="230"/>
      <c r="Q154" s="230"/>
      <c r="R154" s="230"/>
      <c r="S154" s="230"/>
      <c r="T154" s="230"/>
      <c r="U154" s="228"/>
      <c r="V154" s="228"/>
      <c r="W154" s="228"/>
      <c r="X154" s="228"/>
    </row>
    <row r="155" spans="1:24" ht="17.45" customHeight="1">
      <c r="A155" s="71"/>
      <c r="B155" s="98"/>
      <c r="C155" s="88"/>
      <c r="D155" s="117"/>
      <c r="E155" s="217"/>
      <c r="F155" s="143"/>
      <c r="G155" s="149"/>
      <c r="H155" s="87"/>
      <c r="I155" s="223"/>
      <c r="J155" s="28"/>
      <c r="K155" s="28"/>
      <c r="L155" s="28"/>
      <c r="M155" s="28"/>
      <c r="N155" s="230"/>
      <c r="O155" s="230"/>
      <c r="P155" s="230"/>
      <c r="Q155" s="230"/>
      <c r="R155" s="230"/>
      <c r="S155" s="230"/>
      <c r="T155" s="230"/>
      <c r="U155" s="228"/>
      <c r="V155" s="228"/>
      <c r="W155" s="228"/>
      <c r="X155" s="228"/>
    </row>
    <row r="156" spans="1:24" ht="17.45" customHeight="1">
      <c r="A156" s="72"/>
      <c r="B156" s="212"/>
      <c r="C156" s="89"/>
      <c r="D156" s="118"/>
      <c r="E156" s="127"/>
      <c r="F156" s="144"/>
      <c r="G156" s="139"/>
      <c r="H156" s="86"/>
      <c r="I156" s="226">
        <f>G156</f>
        <v>0</v>
      </c>
      <c r="J156" s="28"/>
      <c r="K156" s="28"/>
      <c r="L156" s="28"/>
      <c r="M156" s="28"/>
      <c r="N156" s="230"/>
      <c r="O156" s="230"/>
      <c r="P156" s="230"/>
      <c r="Q156" s="230"/>
      <c r="R156" s="230"/>
      <c r="S156" s="230"/>
      <c r="T156" s="230"/>
      <c r="U156" s="228"/>
      <c r="V156" s="228"/>
      <c r="W156" s="228"/>
      <c r="X156" s="228"/>
    </row>
    <row r="157" spans="1:24" ht="17.45" customHeight="1">
      <c r="A157" s="71"/>
      <c r="B157" s="98"/>
      <c r="C157" s="88"/>
      <c r="D157" s="117"/>
      <c r="E157" s="217"/>
      <c r="F157" s="143"/>
      <c r="G157" s="149"/>
      <c r="H157" s="87"/>
      <c r="I157" s="28"/>
      <c r="J157" s="28"/>
      <c r="K157" s="28"/>
      <c r="L157" s="28"/>
      <c r="M157" s="28"/>
      <c r="N157" s="230"/>
      <c r="O157" s="230"/>
      <c r="P157" s="230"/>
      <c r="Q157" s="230"/>
      <c r="R157" s="230"/>
      <c r="S157" s="230"/>
      <c r="T157" s="230"/>
      <c r="U157" s="228"/>
      <c r="V157" s="228"/>
      <c r="W157" s="228"/>
      <c r="X157" s="228"/>
    </row>
    <row r="158" spans="1:24" ht="17.45" customHeight="1">
      <c r="A158" s="72"/>
      <c r="B158" s="212"/>
      <c r="C158" s="89"/>
      <c r="D158" s="118"/>
      <c r="E158" s="127"/>
      <c r="F158" s="144"/>
      <c r="G158" s="139"/>
      <c r="H158" s="86"/>
      <c r="I158" s="226">
        <f>G158</f>
        <v>0</v>
      </c>
      <c r="J158" s="28"/>
      <c r="K158" s="28"/>
      <c r="L158" s="28"/>
      <c r="M158" s="28"/>
      <c r="N158" s="230"/>
      <c r="O158" s="230"/>
      <c r="P158" s="230"/>
      <c r="Q158" s="230"/>
      <c r="R158" s="230"/>
      <c r="S158" s="230"/>
      <c r="T158" s="230"/>
      <c r="U158" s="230"/>
      <c r="V158" s="230"/>
      <c r="W158" s="228"/>
      <c r="X158" s="228"/>
    </row>
    <row r="159" spans="1:24" ht="17.45" customHeight="1">
      <c r="A159" s="71"/>
      <c r="B159" s="98"/>
      <c r="C159" s="88"/>
      <c r="D159" s="117"/>
      <c r="E159" s="217"/>
      <c r="F159" s="143"/>
      <c r="G159" s="149"/>
      <c r="H159" s="87"/>
      <c r="I159" s="28"/>
      <c r="J159" s="28"/>
      <c r="K159" s="28"/>
      <c r="L159" s="28"/>
      <c r="M159" s="28"/>
      <c r="N159" s="230"/>
      <c r="O159" s="230"/>
      <c r="P159" s="230"/>
      <c r="Q159" s="230"/>
      <c r="R159" s="230"/>
      <c r="S159" s="230"/>
      <c r="T159" s="230"/>
      <c r="U159" s="228"/>
      <c r="V159" s="228"/>
      <c r="W159" s="228"/>
      <c r="X159" s="228"/>
    </row>
    <row r="160" spans="1:24" ht="17.45" customHeight="1">
      <c r="A160" s="72"/>
      <c r="B160" s="212"/>
      <c r="C160" s="89"/>
      <c r="D160" s="118"/>
      <c r="E160" s="127"/>
      <c r="F160" s="144"/>
      <c r="G160" s="139"/>
      <c r="H160" s="86"/>
      <c r="I160" s="226">
        <f>G160</f>
        <v>0</v>
      </c>
      <c r="J160" s="28"/>
      <c r="K160" s="28"/>
      <c r="L160" s="28"/>
      <c r="M160" s="28"/>
      <c r="N160" s="230"/>
      <c r="O160" s="230"/>
      <c r="P160" s="230"/>
      <c r="Q160" s="230"/>
      <c r="R160" s="230"/>
      <c r="S160" s="230"/>
      <c r="T160" s="230"/>
      <c r="U160" s="230"/>
      <c r="V160" s="230"/>
      <c r="W160" s="228"/>
      <c r="X160" s="228"/>
    </row>
    <row r="161" spans="1:24" ht="17.45" customHeight="1">
      <c r="A161" s="71"/>
      <c r="B161" s="98"/>
      <c r="C161" s="88"/>
      <c r="D161" s="117"/>
      <c r="E161" s="217"/>
      <c r="F161" s="143"/>
      <c r="G161" s="149"/>
      <c r="H161" s="87"/>
      <c r="I161" s="28"/>
      <c r="J161" s="28"/>
      <c r="K161" s="28"/>
      <c r="L161" s="28"/>
      <c r="M161" s="28"/>
      <c r="N161" s="230"/>
      <c r="O161" s="230"/>
      <c r="P161" s="230"/>
      <c r="Q161" s="230"/>
      <c r="R161" s="230"/>
      <c r="S161" s="230"/>
      <c r="T161" s="230"/>
      <c r="U161" s="228"/>
      <c r="V161" s="228"/>
      <c r="W161" s="228"/>
      <c r="X161" s="228"/>
    </row>
    <row r="162" spans="1:24" ht="17.45" customHeight="1">
      <c r="A162" s="72"/>
      <c r="B162" s="212"/>
      <c r="C162" s="89"/>
      <c r="D162" s="118"/>
      <c r="E162" s="127"/>
      <c r="F162" s="144"/>
      <c r="G162" s="139"/>
      <c r="H162" s="86"/>
      <c r="I162" s="226">
        <f>G162</f>
        <v>0</v>
      </c>
      <c r="J162" s="28"/>
      <c r="K162" s="28"/>
      <c r="L162" s="28"/>
      <c r="M162" s="28"/>
      <c r="N162" s="230"/>
      <c r="O162" s="230"/>
      <c r="P162" s="230"/>
      <c r="Q162" s="230"/>
      <c r="R162" s="230"/>
      <c r="S162" s="230"/>
      <c r="T162" s="230"/>
      <c r="U162" s="230"/>
      <c r="V162" s="230"/>
      <c r="W162" s="228"/>
      <c r="X162" s="228"/>
    </row>
    <row r="163" spans="1:24" ht="17.45" customHeight="1">
      <c r="A163" s="71"/>
      <c r="B163" s="98"/>
      <c r="C163" s="88"/>
      <c r="D163" s="117"/>
      <c r="E163" s="217"/>
      <c r="F163" s="143"/>
      <c r="G163" s="149"/>
      <c r="H163" s="87"/>
      <c r="I163" s="28"/>
      <c r="J163" s="28"/>
      <c r="K163" s="28"/>
      <c r="L163" s="28"/>
      <c r="M163" s="28"/>
      <c r="N163" s="230"/>
      <c r="O163" s="230"/>
      <c r="P163" s="230"/>
      <c r="Q163" s="230"/>
      <c r="R163" s="230"/>
      <c r="S163" s="230"/>
      <c r="T163" s="230"/>
      <c r="U163" s="228"/>
      <c r="V163" s="228"/>
      <c r="W163" s="228"/>
      <c r="X163" s="228"/>
    </row>
    <row r="164" spans="1:24" ht="17.45" customHeight="1">
      <c r="A164" s="72"/>
      <c r="B164" s="212"/>
      <c r="C164" s="89"/>
      <c r="D164" s="118"/>
      <c r="E164" s="127"/>
      <c r="F164" s="144"/>
      <c r="G164" s="139"/>
      <c r="H164" s="86"/>
      <c r="I164" s="226">
        <f>G164</f>
        <v>0</v>
      </c>
      <c r="J164" s="28"/>
      <c r="K164" s="28"/>
      <c r="L164" s="28"/>
      <c r="M164" s="28"/>
      <c r="N164" s="230"/>
      <c r="O164" s="230"/>
      <c r="P164" s="230"/>
      <c r="Q164" s="230"/>
      <c r="R164" s="230"/>
      <c r="S164" s="230"/>
      <c r="T164" s="230"/>
      <c r="U164" s="230"/>
      <c r="V164" s="230"/>
      <c r="W164" s="228"/>
      <c r="X164" s="228"/>
    </row>
    <row r="165" spans="1:24" ht="17.45" customHeight="1">
      <c r="A165" s="71"/>
      <c r="B165" s="98"/>
      <c r="C165" s="88"/>
      <c r="D165" s="117"/>
      <c r="E165" s="217"/>
      <c r="F165" s="143"/>
      <c r="G165" s="149"/>
      <c r="H165" s="87"/>
      <c r="I165" s="28"/>
      <c r="J165" s="28"/>
      <c r="K165" s="28"/>
      <c r="L165" s="28"/>
      <c r="M165" s="28"/>
      <c r="N165" s="230"/>
      <c r="O165" s="230"/>
      <c r="P165" s="230"/>
      <c r="Q165" s="230"/>
      <c r="R165" s="230"/>
      <c r="S165" s="230"/>
      <c r="T165" s="230"/>
      <c r="U165" s="228"/>
      <c r="V165" s="228"/>
      <c r="W165" s="228"/>
      <c r="X165" s="228"/>
    </row>
    <row r="166" spans="1:24" ht="17.45" customHeight="1">
      <c r="A166" s="72"/>
      <c r="B166" s="212"/>
      <c r="C166" s="89"/>
      <c r="D166" s="118"/>
      <c r="E166" s="127"/>
      <c r="F166" s="144"/>
      <c r="G166" s="139"/>
      <c r="H166" s="86"/>
      <c r="I166" s="226">
        <f>G166</f>
        <v>0</v>
      </c>
      <c r="J166" s="28"/>
      <c r="K166" s="28"/>
      <c r="L166" s="28"/>
      <c r="M166" s="28"/>
      <c r="N166" s="230"/>
      <c r="O166" s="230"/>
      <c r="P166" s="230"/>
      <c r="Q166" s="230"/>
      <c r="R166" s="230"/>
      <c r="S166" s="230"/>
      <c r="T166" s="230"/>
      <c r="U166" s="230"/>
      <c r="V166" s="230"/>
      <c r="W166" s="228"/>
      <c r="X166" s="228"/>
    </row>
    <row r="167" spans="1:24" ht="17.45" customHeight="1">
      <c r="A167" s="71"/>
      <c r="B167" s="98"/>
      <c r="C167" s="88"/>
      <c r="D167" s="117"/>
      <c r="E167" s="217"/>
      <c r="F167" s="143"/>
      <c r="G167" s="149"/>
      <c r="H167" s="87"/>
      <c r="I167" s="28"/>
      <c r="J167" s="28"/>
      <c r="K167" s="28"/>
      <c r="L167" s="28"/>
      <c r="M167" s="28"/>
      <c r="N167" s="230"/>
      <c r="O167" s="230"/>
      <c r="P167" s="230"/>
      <c r="Q167" s="230"/>
      <c r="R167" s="230"/>
      <c r="S167" s="230"/>
      <c r="T167" s="230"/>
      <c r="U167" s="228"/>
      <c r="V167" s="228"/>
      <c r="W167" s="228"/>
      <c r="X167" s="228"/>
    </row>
    <row r="168" spans="1:24" ht="17.45" customHeight="1">
      <c r="A168" s="72"/>
      <c r="B168" s="212"/>
      <c r="C168" s="89"/>
      <c r="D168" s="118"/>
      <c r="E168" s="127"/>
      <c r="F168" s="144"/>
      <c r="G168" s="139"/>
      <c r="H168" s="86"/>
      <c r="I168" s="226">
        <f>G168</f>
        <v>0</v>
      </c>
      <c r="J168" s="28"/>
      <c r="K168" s="28"/>
      <c r="L168" s="28"/>
      <c r="M168" s="28"/>
      <c r="N168" s="230"/>
      <c r="O168" s="230"/>
      <c r="P168" s="230"/>
      <c r="Q168" s="230"/>
      <c r="R168" s="230"/>
      <c r="S168" s="230"/>
      <c r="T168" s="230"/>
      <c r="U168" s="230"/>
      <c r="V168" s="230"/>
      <c r="W168" s="228"/>
      <c r="X168" s="228"/>
    </row>
    <row r="169" spans="1:24" ht="17.45" customHeight="1">
      <c r="A169" s="71"/>
      <c r="B169" s="98"/>
      <c r="C169" s="88"/>
      <c r="D169" s="117"/>
      <c r="E169" s="217"/>
      <c r="F169" s="143"/>
      <c r="G169" s="149"/>
      <c r="H169" s="87"/>
      <c r="I169" s="28"/>
      <c r="J169" s="28"/>
      <c r="K169" s="28"/>
      <c r="L169" s="28"/>
      <c r="M169" s="28"/>
      <c r="N169" s="230"/>
      <c r="O169" s="230"/>
      <c r="P169" s="230"/>
      <c r="Q169" s="230"/>
      <c r="R169" s="230"/>
      <c r="S169" s="230"/>
      <c r="T169" s="230"/>
      <c r="U169" s="228"/>
      <c r="V169" s="228"/>
      <c r="W169" s="228"/>
      <c r="X169" s="228"/>
    </row>
    <row r="170" spans="1:24" ht="17.45" customHeight="1">
      <c r="A170" s="72"/>
      <c r="B170" s="212"/>
      <c r="C170" s="89"/>
      <c r="D170" s="118"/>
      <c r="E170" s="127"/>
      <c r="F170" s="144"/>
      <c r="G170" s="139"/>
      <c r="H170" s="86"/>
      <c r="I170" s="226">
        <f>G170</f>
        <v>0</v>
      </c>
      <c r="J170" s="28"/>
      <c r="K170" s="28"/>
      <c r="L170" s="28"/>
      <c r="M170" s="28"/>
      <c r="N170" s="230"/>
      <c r="O170" s="230"/>
      <c r="P170" s="230"/>
      <c r="Q170" s="230"/>
      <c r="R170" s="230"/>
      <c r="S170" s="230"/>
      <c r="T170" s="230"/>
      <c r="U170" s="230"/>
      <c r="V170" s="230"/>
      <c r="W170" s="228"/>
      <c r="X170" s="228"/>
    </row>
    <row r="171" spans="1:24" ht="17.45" customHeight="1">
      <c r="A171" s="71"/>
      <c r="B171" s="98"/>
      <c r="C171" s="88"/>
      <c r="D171" s="117"/>
      <c r="E171" s="217"/>
      <c r="F171" s="143"/>
      <c r="G171" s="149"/>
      <c r="H171" s="87"/>
      <c r="I171" s="28"/>
      <c r="J171" s="28"/>
      <c r="K171" s="28"/>
      <c r="L171" s="28"/>
      <c r="M171" s="28"/>
      <c r="N171" s="230"/>
      <c r="O171" s="230"/>
      <c r="P171" s="230"/>
      <c r="Q171" s="230"/>
      <c r="R171" s="230"/>
      <c r="S171" s="230"/>
      <c r="T171" s="230"/>
      <c r="U171" s="228"/>
      <c r="V171" s="228"/>
      <c r="W171" s="228"/>
      <c r="X171" s="228"/>
    </row>
    <row r="172" spans="1:24" ht="17.45" customHeight="1">
      <c r="A172" s="72"/>
      <c r="B172" s="212"/>
      <c r="C172" s="89"/>
      <c r="D172" s="118"/>
      <c r="E172" s="127"/>
      <c r="F172" s="144"/>
      <c r="G172" s="139"/>
      <c r="H172" s="86"/>
      <c r="I172" s="226">
        <f>G172</f>
        <v>0</v>
      </c>
      <c r="J172" s="28"/>
      <c r="K172" s="28"/>
      <c r="L172" s="28"/>
      <c r="M172" s="28"/>
      <c r="N172" s="230"/>
      <c r="O172" s="230"/>
      <c r="P172" s="230"/>
      <c r="Q172" s="230"/>
      <c r="R172" s="230"/>
      <c r="S172" s="230"/>
      <c r="T172" s="230"/>
      <c r="U172" s="230"/>
      <c r="V172" s="230"/>
      <c r="W172" s="228"/>
      <c r="X172" s="228"/>
    </row>
    <row r="173" spans="1:24" ht="17.45" customHeight="1">
      <c r="A173" s="71"/>
      <c r="B173" s="98"/>
      <c r="C173" s="88"/>
      <c r="D173" s="117"/>
      <c r="E173" s="217"/>
      <c r="F173" s="143"/>
      <c r="G173" s="149"/>
      <c r="H173" s="87"/>
      <c r="I173" s="223"/>
      <c r="J173" s="28"/>
      <c r="K173" s="28"/>
      <c r="L173" s="28"/>
      <c r="M173" s="28"/>
      <c r="N173" s="230"/>
      <c r="O173" s="230"/>
      <c r="P173" s="230"/>
      <c r="Q173" s="230"/>
      <c r="R173" s="230"/>
      <c r="S173" s="230"/>
      <c r="T173" s="230"/>
      <c r="U173" s="228"/>
      <c r="V173" s="228"/>
      <c r="W173" s="228"/>
      <c r="X173" s="228"/>
    </row>
    <row r="174" spans="1:24" ht="17.45" customHeight="1">
      <c r="A174" s="72"/>
      <c r="B174" s="212"/>
      <c r="C174" s="89"/>
      <c r="D174" s="118"/>
      <c r="E174" s="127"/>
      <c r="F174" s="144"/>
      <c r="G174" s="139" t="str">
        <f>IF(D174="","",ROUNDDOWN(D174*F174,0))</f>
        <v/>
      </c>
      <c r="H174" s="86"/>
      <c r="I174" s="226" t="str">
        <f>G174</f>
        <v/>
      </c>
      <c r="J174" s="28"/>
      <c r="K174" s="28"/>
      <c r="L174" s="28"/>
      <c r="M174" s="28"/>
      <c r="N174" s="230"/>
      <c r="O174" s="230"/>
      <c r="P174" s="230"/>
      <c r="Q174" s="230"/>
      <c r="R174" s="230"/>
      <c r="S174" s="230"/>
      <c r="T174" s="230"/>
      <c r="U174" s="230"/>
      <c r="V174" s="230"/>
      <c r="W174" s="228"/>
      <c r="X174" s="228"/>
    </row>
    <row r="175" spans="1:24" ht="17.45" customHeight="1">
      <c r="A175" s="71"/>
      <c r="B175" s="98"/>
      <c r="C175" s="88"/>
      <c r="D175" s="117"/>
      <c r="E175" s="217"/>
      <c r="F175" s="143"/>
      <c r="G175" s="149" t="str">
        <f>IF(F175="",IF(D175="","",ROUNDDOWN(D175*F176,0)),IF(D175="","",ROUNDDOWN(D175*F175,0)))</f>
        <v/>
      </c>
      <c r="H175" s="87"/>
      <c r="I175" s="223"/>
      <c r="J175" s="28"/>
      <c r="K175" s="28"/>
      <c r="L175" s="28"/>
      <c r="M175" s="28"/>
      <c r="N175" s="230"/>
      <c r="O175" s="230"/>
      <c r="P175" s="230"/>
      <c r="Q175" s="230"/>
      <c r="R175" s="230"/>
      <c r="S175" s="230"/>
      <c r="T175" s="230"/>
      <c r="U175" s="228"/>
      <c r="V175" s="228"/>
      <c r="W175" s="228"/>
      <c r="X175" s="228"/>
    </row>
    <row r="176" spans="1:24" ht="17.45" customHeight="1">
      <c r="A176" s="72"/>
      <c r="B176" s="212"/>
      <c r="C176" s="89"/>
      <c r="D176" s="118"/>
      <c r="E176" s="127"/>
      <c r="F176" s="144"/>
      <c r="G176" s="139" t="str">
        <f>IF(D176="","",ROUNDDOWN(D176*F176,0))</f>
        <v/>
      </c>
      <c r="H176" s="86"/>
      <c r="I176" s="226" t="str">
        <f>G176</f>
        <v/>
      </c>
      <c r="J176" s="28"/>
      <c r="K176" s="28"/>
      <c r="L176" s="28"/>
      <c r="M176" s="28"/>
      <c r="N176" s="230"/>
      <c r="O176" s="230"/>
      <c r="P176" s="230"/>
      <c r="Q176" s="230"/>
      <c r="R176" s="230"/>
      <c r="S176" s="230"/>
      <c r="T176" s="230"/>
      <c r="U176" s="230"/>
      <c r="V176" s="230"/>
      <c r="W176" s="228"/>
      <c r="X176" s="228"/>
    </row>
    <row r="177" spans="1:24" ht="17.45" customHeight="1">
      <c r="A177" s="71"/>
      <c r="B177" s="98"/>
      <c r="C177" s="88"/>
      <c r="D177" s="117"/>
      <c r="E177" s="217"/>
      <c r="F177" s="143"/>
      <c r="G177" s="149" t="str">
        <f>IF(F177="",IF(D177="","",ROUNDDOWN(D177*F178,0)),IF(D177="","",ROUNDDOWN(D177*F177,0)))</f>
        <v/>
      </c>
      <c r="H177" s="87"/>
      <c r="I177" s="223"/>
      <c r="J177" s="28"/>
      <c r="K177" s="28"/>
      <c r="L177" s="28"/>
      <c r="M177" s="28"/>
      <c r="N177" s="230"/>
      <c r="O177" s="230"/>
      <c r="P177" s="230"/>
      <c r="Q177" s="230"/>
      <c r="R177" s="230"/>
      <c r="S177" s="230"/>
      <c r="T177" s="230"/>
      <c r="U177" s="228"/>
      <c r="V177" s="228"/>
      <c r="W177" s="228"/>
      <c r="X177" s="228"/>
    </row>
    <row r="178" spans="1:24" ht="17.45" customHeight="1">
      <c r="A178" s="72"/>
      <c r="B178" s="212"/>
      <c r="C178" s="89"/>
      <c r="D178" s="118"/>
      <c r="E178" s="127"/>
      <c r="F178" s="144"/>
      <c r="G178" s="139" t="str">
        <f>IF(D178="","",ROUNDDOWN(D178*F178,0))</f>
        <v/>
      </c>
      <c r="H178" s="86"/>
      <c r="I178" s="226" t="str">
        <f>G178</f>
        <v/>
      </c>
      <c r="J178" s="28"/>
      <c r="K178" s="28"/>
      <c r="L178" s="28"/>
      <c r="M178" s="28"/>
      <c r="N178" s="230"/>
      <c r="O178" s="230"/>
      <c r="P178" s="230"/>
      <c r="Q178" s="230"/>
      <c r="R178" s="230"/>
      <c r="S178" s="230"/>
      <c r="T178" s="230"/>
      <c r="U178" s="230"/>
      <c r="V178" s="230"/>
      <c r="W178" s="228"/>
      <c r="X178" s="228"/>
    </row>
    <row r="179" spans="1:24" ht="17.45" customHeight="1">
      <c r="A179" s="71"/>
      <c r="B179" s="98"/>
      <c r="C179" s="88"/>
      <c r="D179" s="117"/>
      <c r="E179" s="217"/>
      <c r="F179" s="143"/>
      <c r="G179" s="149" t="str">
        <f>IF(F179="",IF(D179="","",ROUNDDOWN(D179*F180,0)),IF(D179="","",ROUNDDOWN(D179*F179,0)))</f>
        <v/>
      </c>
      <c r="H179" s="87"/>
      <c r="I179" s="223"/>
      <c r="J179" s="28"/>
      <c r="K179" s="28"/>
      <c r="L179" s="28"/>
      <c r="M179" s="28"/>
      <c r="N179" s="230"/>
      <c r="O179" s="230"/>
      <c r="P179" s="230"/>
      <c r="Q179" s="230"/>
      <c r="R179" s="230"/>
      <c r="S179" s="230"/>
      <c r="T179" s="230"/>
      <c r="U179" s="228"/>
      <c r="V179" s="228"/>
      <c r="W179" s="228"/>
      <c r="X179" s="228"/>
    </row>
    <row r="180" spans="1:24" ht="17.45" customHeight="1">
      <c r="A180" s="72"/>
      <c r="B180" s="212"/>
      <c r="C180" s="89"/>
      <c r="D180" s="118"/>
      <c r="E180" s="127"/>
      <c r="F180" s="144"/>
      <c r="G180" s="139" t="str">
        <f>IF(D180="","",ROUNDDOWN(D180*F180,0))</f>
        <v/>
      </c>
      <c r="H180" s="86"/>
      <c r="I180" s="236" t="str">
        <f>G180</f>
        <v/>
      </c>
      <c r="J180" s="28"/>
      <c r="K180" s="28"/>
      <c r="L180" s="28"/>
      <c r="M180" s="28"/>
      <c r="N180" s="230"/>
      <c r="O180" s="230"/>
      <c r="P180" s="230"/>
      <c r="Q180" s="230"/>
      <c r="R180" s="230"/>
      <c r="S180" s="230"/>
      <c r="T180" s="230"/>
      <c r="U180" s="228"/>
      <c r="V180" s="228"/>
      <c r="W180" s="228"/>
      <c r="X180" s="228"/>
    </row>
    <row r="181" spans="1:24" ht="17.45" customHeight="1">
      <c r="A181" s="71"/>
      <c r="B181" s="98"/>
      <c r="C181" s="88"/>
      <c r="D181" s="117"/>
      <c r="E181" s="217"/>
      <c r="F181" s="143"/>
      <c r="G181" s="143"/>
      <c r="H181" s="87"/>
      <c r="I181" s="223"/>
      <c r="J181" s="28"/>
      <c r="K181" s="28"/>
      <c r="L181" s="28"/>
      <c r="M181" s="28"/>
      <c r="N181" s="230"/>
      <c r="O181" s="230"/>
      <c r="P181" s="230"/>
      <c r="Q181" s="230"/>
      <c r="R181" s="230"/>
      <c r="S181" s="230"/>
      <c r="T181" s="230"/>
      <c r="U181" s="228"/>
      <c r="V181" s="228"/>
      <c r="W181" s="228"/>
      <c r="X181" s="228"/>
    </row>
    <row r="182" spans="1:24" ht="17.45" customHeight="1">
      <c r="A182" s="72"/>
      <c r="B182" s="93" t="s">
        <v>46</v>
      </c>
      <c r="C182" s="89"/>
      <c r="D182" s="118"/>
      <c r="E182" s="127"/>
      <c r="F182" s="144"/>
      <c r="G182" s="221">
        <f>I182</f>
        <v>0</v>
      </c>
      <c r="H182" s="86"/>
      <c r="I182" s="223">
        <f>SUM(I93:I180)</f>
        <v>0</v>
      </c>
      <c r="J182" s="28"/>
      <c r="K182" s="28"/>
      <c r="L182" s="28"/>
      <c r="M182" s="28"/>
      <c r="N182" s="230"/>
      <c r="O182" s="230"/>
      <c r="P182" s="230"/>
      <c r="Q182" s="230"/>
      <c r="R182" s="230"/>
      <c r="S182" s="230"/>
      <c r="T182" s="230"/>
      <c r="U182" s="230"/>
      <c r="V182" s="230"/>
      <c r="W182" s="228"/>
      <c r="X182" s="228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5" fitToWidth="1" fitToHeight="1" orientation="landscape" usePrinterDefaults="1" r:id="rId1"/>
  <headerFooter alignWithMargins="0"/>
  <rowBreaks count="3" manualBreakCount="3">
    <brk id="32" max="7" man="1"/>
    <brk id="62" max="7" man="1"/>
    <brk id="92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 tint="0.6"/>
  </sheetPr>
  <dimension ref="A1:X92"/>
  <sheetViews>
    <sheetView showZeros="0" view="pageBreakPreview" zoomScaleSheetLayoutView="100" workbookViewId="0">
      <selection activeCell="B32" sqref="B32"/>
    </sheetView>
  </sheetViews>
  <sheetFormatPr defaultColWidth="9" defaultRowHeight="16.5" customHeight="1"/>
  <cols>
    <col min="1" max="1" width="5.125" style="204" customWidth="1"/>
    <col min="2" max="2" width="22.5" style="205" customWidth="1"/>
    <col min="3" max="3" width="32.875" style="206" customWidth="1"/>
    <col min="4" max="4" width="11.125" style="207" customWidth="1"/>
    <col min="5" max="5" width="5.125" style="204" customWidth="1"/>
    <col min="6" max="6" width="12.75" style="208" customWidth="1"/>
    <col min="7" max="7" width="17.75" style="208" customWidth="1"/>
    <col min="8" max="8" width="27.75" style="209" customWidth="1"/>
    <col min="9" max="9" width="12.75" style="1" customWidth="1"/>
    <col min="10" max="10" width="9.625" style="1" customWidth="1"/>
    <col min="11" max="11" width="11.625" style="1" bestFit="1" customWidth="1"/>
    <col min="12" max="13" width="9.375" style="1" customWidth="1"/>
    <col min="14" max="14" width="13.875" style="63" bestFit="1" customWidth="1"/>
    <col min="15" max="15" width="3.75" style="63" customWidth="1"/>
    <col min="16" max="16" width="11.625" style="63" bestFit="1" customWidth="1"/>
    <col min="17" max="17" width="11.625" style="63" customWidth="1"/>
    <col min="18" max="18" width="11.875" style="63" customWidth="1"/>
    <col min="19" max="19" width="13.375" style="63" customWidth="1"/>
    <col min="20" max="20" width="12.375" style="63" customWidth="1"/>
    <col min="21" max="21" width="14.125" style="63" bestFit="1" customWidth="1"/>
    <col min="22" max="22" width="14.75" style="63" customWidth="1"/>
    <col min="23" max="16384" width="9" style="63"/>
  </cols>
  <sheetData>
    <row r="1" spans="1:24" ht="20.100000000000001" customHeight="1">
      <c r="A1" s="71" t="s">
        <v>33</v>
      </c>
      <c r="B1" s="210" t="s">
        <v>11</v>
      </c>
      <c r="C1" s="210" t="s">
        <v>35</v>
      </c>
      <c r="D1" s="213" t="s">
        <v>12</v>
      </c>
      <c r="E1" s="71" t="s">
        <v>16</v>
      </c>
      <c r="F1" s="218" t="s">
        <v>2</v>
      </c>
      <c r="G1" s="218" t="s">
        <v>1</v>
      </c>
      <c r="H1" s="222" t="s">
        <v>7</v>
      </c>
      <c r="I1" s="29"/>
      <c r="J1" s="29"/>
      <c r="K1" s="29"/>
      <c r="L1" s="29"/>
      <c r="M1" s="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0.100000000000001" customHeight="1">
      <c r="A2" s="72"/>
      <c r="B2" s="211"/>
      <c r="C2" s="211"/>
      <c r="D2" s="214"/>
      <c r="E2" s="72"/>
      <c r="F2" s="219"/>
      <c r="G2" s="219"/>
      <c r="H2" s="77"/>
      <c r="I2" s="29"/>
      <c r="J2" s="29"/>
      <c r="K2" s="227"/>
      <c r="L2" s="29"/>
      <c r="M2" s="29"/>
      <c r="N2" s="229"/>
      <c r="O2" s="228"/>
      <c r="P2" s="229"/>
      <c r="Q2" s="229"/>
      <c r="R2" s="229"/>
      <c r="S2" s="229"/>
      <c r="T2" s="229"/>
      <c r="U2" s="229"/>
      <c r="V2" s="228"/>
      <c r="W2" s="228"/>
      <c r="X2" s="228"/>
    </row>
    <row r="3" spans="1:24" ht="17.45" customHeight="1">
      <c r="A3" s="71"/>
      <c r="B3" s="95"/>
      <c r="C3" s="88"/>
      <c r="D3" s="215"/>
      <c r="E3" s="217"/>
      <c r="F3" s="143"/>
      <c r="G3" s="149" t="str">
        <f>IF(F3="",IF(D3="","",ROUNDDOWN(D3*F4,0)),IF(D3="","",ROUNDDOWN(D3*F3,0)))</f>
        <v/>
      </c>
      <c r="H3" s="87"/>
      <c r="I3" s="28"/>
      <c r="J3" s="28"/>
      <c r="K3" s="28"/>
      <c r="L3" s="28"/>
      <c r="M3" s="28"/>
      <c r="N3" s="230"/>
      <c r="O3" s="230"/>
      <c r="P3" s="230"/>
      <c r="Q3" s="230"/>
      <c r="R3" s="230"/>
      <c r="S3" s="230"/>
      <c r="T3" s="230"/>
      <c r="U3" s="228"/>
      <c r="V3" s="228"/>
      <c r="W3" s="228"/>
      <c r="X3" s="228"/>
    </row>
    <row r="4" spans="1:24" ht="17.45" customHeight="1">
      <c r="A4" s="72">
        <f>'建築工事（救助訓練塔）総括'!A24</f>
        <v>10</v>
      </c>
      <c r="B4" s="235" t="str">
        <f>'建築工事（救助訓練塔）総括'!B24</f>
        <v>金属工事</v>
      </c>
      <c r="C4" s="89"/>
      <c r="D4" s="216"/>
      <c r="E4" s="127"/>
      <c r="F4" s="144"/>
      <c r="G4" s="139" t="str">
        <f>IF(D4="","",ROUNDDOWN(D4*F4,0))</f>
        <v/>
      </c>
      <c r="H4" s="86"/>
      <c r="I4" s="226" t="str">
        <f>G4</f>
        <v/>
      </c>
      <c r="J4" s="28"/>
      <c r="K4" s="28"/>
      <c r="L4" s="28"/>
      <c r="M4" s="28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17.45" customHeight="1">
      <c r="A5" s="71"/>
      <c r="B5" s="98" t="s">
        <v>114</v>
      </c>
      <c r="C5" s="88"/>
      <c r="D5" s="215"/>
      <c r="E5" s="217"/>
      <c r="F5" s="143"/>
      <c r="G5" s="149" t="str">
        <f>IF(F5="",IF(D5="","",ROUNDDOWN(D5*F6,0)),IF(D5="","",ROUNDDOWN(D5*F5,0)))</f>
        <v/>
      </c>
      <c r="H5" s="87"/>
      <c r="I5" s="223"/>
      <c r="J5" s="28"/>
      <c r="K5" s="28"/>
      <c r="L5" s="28"/>
      <c r="M5" s="28"/>
      <c r="N5" s="230"/>
      <c r="O5" s="230"/>
      <c r="P5" s="230"/>
      <c r="Q5" s="230"/>
      <c r="R5" s="230"/>
      <c r="S5" s="230"/>
      <c r="T5" s="230"/>
      <c r="U5" s="228"/>
      <c r="V5" s="228"/>
      <c r="W5" s="228"/>
      <c r="X5" s="228"/>
    </row>
    <row r="6" spans="1:24" ht="17.45" customHeight="1">
      <c r="A6" s="72"/>
      <c r="B6" s="212" t="s">
        <v>186</v>
      </c>
      <c r="C6" s="89" t="s">
        <v>182</v>
      </c>
      <c r="D6" s="216">
        <v>100</v>
      </c>
      <c r="E6" s="127" t="s">
        <v>0</v>
      </c>
      <c r="F6" s="144">
        <v>5820</v>
      </c>
      <c r="G6" s="139">
        <f>IF(D6="","",ROUNDDOWN(D6*F6,0))</f>
        <v>582000</v>
      </c>
      <c r="H6" s="86"/>
      <c r="I6" s="226">
        <f>G6</f>
        <v>582000</v>
      </c>
      <c r="J6" s="28"/>
      <c r="K6" s="28" t="s">
        <v>287</v>
      </c>
      <c r="L6" s="28"/>
      <c r="M6" s="28"/>
      <c r="N6" s="230"/>
      <c r="O6" s="230"/>
      <c r="P6" s="230"/>
      <c r="Q6" s="230"/>
      <c r="R6" s="230"/>
      <c r="S6" s="230"/>
      <c r="T6" s="230"/>
      <c r="U6" s="228"/>
      <c r="V6" s="228"/>
      <c r="W6" s="228"/>
      <c r="X6" s="228"/>
    </row>
    <row r="7" spans="1:24" ht="17.45" customHeight="1">
      <c r="A7" s="71"/>
      <c r="B7" s="98" t="s">
        <v>175</v>
      </c>
      <c r="C7" s="88"/>
      <c r="D7" s="215"/>
      <c r="E7" s="217"/>
      <c r="F7" s="143"/>
      <c r="G7" s="149" t="str">
        <f>IF(F7="",IF(D7="","",ROUNDDOWN(D7*F8,0)),IF(D7="","",ROUNDDOWN(D7*F7,0)))</f>
        <v/>
      </c>
      <c r="H7" s="87"/>
      <c r="I7" s="28"/>
      <c r="J7" s="28"/>
      <c r="K7" s="28"/>
      <c r="L7" s="28"/>
      <c r="M7" s="28"/>
      <c r="N7" s="230"/>
      <c r="O7" s="230"/>
      <c r="P7" s="230"/>
      <c r="Q7" s="230"/>
      <c r="R7" s="230"/>
      <c r="S7" s="230"/>
      <c r="T7" s="230"/>
      <c r="U7" s="228"/>
      <c r="V7" s="228"/>
      <c r="W7" s="228"/>
      <c r="X7" s="228"/>
    </row>
    <row r="8" spans="1:24" ht="17.45" customHeight="1">
      <c r="A8" s="72"/>
      <c r="B8" s="212" t="s">
        <v>113</v>
      </c>
      <c r="C8" s="89" t="s">
        <v>66</v>
      </c>
      <c r="D8" s="216">
        <v>127</v>
      </c>
      <c r="E8" s="127" t="s">
        <v>0</v>
      </c>
      <c r="F8" s="144">
        <v>2130</v>
      </c>
      <c r="G8" s="139">
        <f>IF(D8="","",ROUNDDOWN(D8*F8,0))</f>
        <v>270510</v>
      </c>
      <c r="H8" s="86"/>
      <c r="I8" s="226">
        <f>G8</f>
        <v>270510</v>
      </c>
      <c r="J8" s="28"/>
      <c r="K8" s="28" t="s">
        <v>289</v>
      </c>
      <c r="L8" s="28"/>
      <c r="M8" s="28"/>
      <c r="N8" s="230"/>
      <c r="O8" s="230"/>
      <c r="P8" s="230"/>
      <c r="Q8" s="230"/>
      <c r="R8" s="230"/>
      <c r="S8" s="230"/>
      <c r="T8" s="230"/>
      <c r="U8" s="230"/>
      <c r="V8" s="230"/>
      <c r="W8" s="228"/>
      <c r="X8" s="228"/>
    </row>
    <row r="9" spans="1:24" ht="17.45" customHeight="1">
      <c r="A9" s="71"/>
      <c r="B9" s="98"/>
      <c r="C9" s="88"/>
      <c r="D9" s="215"/>
      <c r="E9" s="217"/>
      <c r="F9" s="143"/>
      <c r="G9" s="149" t="str">
        <f>IF(F9="",IF(D9="","",ROUNDDOWN(D9*F10,0)),IF(D9="","",ROUNDDOWN(D9*F9,0)))</f>
        <v/>
      </c>
      <c r="H9" s="87"/>
      <c r="I9" s="28"/>
      <c r="J9" s="28"/>
      <c r="K9" s="28"/>
      <c r="L9" s="28"/>
      <c r="M9" s="28"/>
      <c r="N9" s="230"/>
      <c r="O9" s="230"/>
      <c r="P9" s="230"/>
      <c r="Q9" s="230"/>
      <c r="R9" s="230"/>
      <c r="S9" s="230"/>
      <c r="T9" s="230"/>
      <c r="U9" s="228"/>
      <c r="V9" s="228"/>
      <c r="W9" s="228"/>
      <c r="X9" s="228"/>
    </row>
    <row r="10" spans="1:24" ht="17.45" customHeight="1">
      <c r="A10" s="72"/>
      <c r="B10" s="212" t="s">
        <v>111</v>
      </c>
      <c r="C10" s="89" t="s">
        <v>177</v>
      </c>
      <c r="D10" s="216">
        <v>5</v>
      </c>
      <c r="E10" s="127" t="s">
        <v>94</v>
      </c>
      <c r="F10" s="144">
        <v>8900</v>
      </c>
      <c r="G10" s="139">
        <f>IF(D10="","",ROUNDDOWN(D10*F10,0))</f>
        <v>44500</v>
      </c>
      <c r="H10" s="86"/>
      <c r="I10" s="226">
        <f>G10</f>
        <v>44500</v>
      </c>
      <c r="J10" s="28"/>
      <c r="K10" s="28" t="s">
        <v>152</v>
      </c>
      <c r="L10" s="28"/>
      <c r="M10" s="28"/>
      <c r="N10" s="230"/>
      <c r="O10" s="230"/>
      <c r="P10" s="230"/>
      <c r="Q10" s="230"/>
      <c r="R10" s="230"/>
      <c r="S10" s="230"/>
      <c r="T10" s="230"/>
      <c r="U10" s="230"/>
      <c r="V10" s="230"/>
      <c r="W10" s="228"/>
      <c r="X10" s="228"/>
    </row>
    <row r="11" spans="1:24" ht="17.45" customHeight="1">
      <c r="A11" s="71"/>
      <c r="B11" s="98"/>
      <c r="C11" s="88"/>
      <c r="D11" s="215"/>
      <c r="E11" s="217"/>
      <c r="F11" s="143"/>
      <c r="G11" s="149" t="str">
        <f>IF(F11="",IF(D11="","",ROUNDDOWN(D11*F12,0)),IF(D11="","",ROUNDDOWN(D11*F11,0)))</f>
        <v/>
      </c>
      <c r="H11" s="87"/>
      <c r="I11" s="28"/>
      <c r="J11" s="28"/>
      <c r="K11" s="28"/>
      <c r="L11" s="28"/>
      <c r="M11" s="28"/>
      <c r="N11" s="230"/>
      <c r="O11" s="230"/>
      <c r="P11" s="230"/>
      <c r="Q11" s="230"/>
      <c r="R11" s="230"/>
      <c r="S11" s="230"/>
      <c r="T11" s="230"/>
      <c r="U11" s="228"/>
      <c r="V11" s="228"/>
      <c r="W11" s="228"/>
      <c r="X11" s="228"/>
    </row>
    <row r="12" spans="1:24" ht="17.45" customHeight="1">
      <c r="A12" s="72"/>
      <c r="B12" s="212"/>
      <c r="C12" s="89"/>
      <c r="D12" s="216"/>
      <c r="E12" s="127"/>
      <c r="F12" s="144"/>
      <c r="G12" s="139" t="str">
        <f>IF(D12="","",ROUNDDOWN(D12*F12,0))</f>
        <v/>
      </c>
      <c r="H12" s="86"/>
      <c r="I12" s="226" t="str">
        <f>G12</f>
        <v/>
      </c>
      <c r="J12" s="28"/>
      <c r="K12" s="28"/>
      <c r="L12" s="28"/>
      <c r="M12" s="28"/>
      <c r="N12" s="230"/>
      <c r="O12" s="230"/>
      <c r="P12" s="230"/>
      <c r="Q12" s="230"/>
      <c r="R12" s="230"/>
      <c r="S12" s="230"/>
      <c r="T12" s="230"/>
      <c r="U12" s="230"/>
      <c r="V12" s="230"/>
      <c r="W12" s="228"/>
      <c r="X12" s="228"/>
    </row>
    <row r="13" spans="1:24" ht="17.45" customHeight="1">
      <c r="A13" s="71"/>
      <c r="B13" s="98"/>
      <c r="C13" s="88"/>
      <c r="D13" s="215"/>
      <c r="E13" s="217"/>
      <c r="F13" s="143"/>
      <c r="G13" s="149" t="str">
        <f>IF(F13="",IF(D13="","",ROUNDDOWN(D13*F14,0)),IF(D13="","",ROUNDDOWN(D13*F13,0)))</f>
        <v/>
      </c>
      <c r="H13" s="87"/>
      <c r="I13" s="28"/>
      <c r="J13" s="28"/>
      <c r="K13" s="28"/>
      <c r="L13" s="28"/>
      <c r="M13" s="28"/>
      <c r="N13" s="230"/>
      <c r="O13" s="230"/>
      <c r="P13" s="230"/>
      <c r="Q13" s="230"/>
      <c r="R13" s="230"/>
      <c r="S13" s="230"/>
      <c r="T13" s="230"/>
      <c r="U13" s="228"/>
      <c r="V13" s="228"/>
      <c r="W13" s="228"/>
      <c r="X13" s="228"/>
    </row>
    <row r="14" spans="1:24" ht="17.45" customHeight="1">
      <c r="A14" s="72"/>
      <c r="B14" s="212"/>
      <c r="C14" s="89"/>
      <c r="D14" s="216"/>
      <c r="E14" s="127"/>
      <c r="F14" s="144"/>
      <c r="G14" s="139" t="str">
        <f>IF(D14="","",ROUNDDOWN(D14*F14,0))</f>
        <v/>
      </c>
      <c r="H14" s="86"/>
      <c r="I14" s="226" t="str">
        <f>G14</f>
        <v/>
      </c>
      <c r="J14" s="28"/>
      <c r="K14" s="28"/>
      <c r="L14" s="28"/>
      <c r="M14" s="28"/>
      <c r="N14" s="230"/>
      <c r="O14" s="230"/>
      <c r="P14" s="230"/>
      <c r="Q14" s="230"/>
      <c r="R14" s="230"/>
      <c r="S14" s="230"/>
      <c r="T14" s="230"/>
      <c r="U14" s="230"/>
      <c r="V14" s="230"/>
      <c r="W14" s="228"/>
      <c r="X14" s="228"/>
    </row>
    <row r="15" spans="1:24" ht="17.45" customHeight="1">
      <c r="A15" s="71"/>
      <c r="B15" s="98"/>
      <c r="C15" s="88"/>
      <c r="D15" s="215"/>
      <c r="E15" s="217"/>
      <c r="F15" s="143"/>
      <c r="G15" s="149" t="str">
        <f>IF(F15="",IF(D15="","",ROUNDDOWN(D15*F16,0)),IF(D15="","",ROUNDDOWN(D15*F15,0)))</f>
        <v/>
      </c>
      <c r="H15" s="87"/>
      <c r="I15" s="28"/>
      <c r="J15" s="28"/>
      <c r="K15" s="28"/>
      <c r="L15" s="28"/>
      <c r="M15" s="28"/>
      <c r="N15" s="230"/>
      <c r="O15" s="230"/>
      <c r="P15" s="230"/>
      <c r="Q15" s="230"/>
      <c r="R15" s="230"/>
      <c r="S15" s="230"/>
      <c r="T15" s="230"/>
      <c r="U15" s="228"/>
      <c r="V15" s="228"/>
      <c r="W15" s="228"/>
      <c r="X15" s="228"/>
    </row>
    <row r="16" spans="1:24" ht="17.45" customHeight="1">
      <c r="A16" s="72"/>
      <c r="B16" s="212"/>
      <c r="C16" s="89"/>
      <c r="D16" s="216"/>
      <c r="E16" s="127"/>
      <c r="F16" s="144"/>
      <c r="G16" s="139" t="str">
        <f>IF(D16="","",ROUNDDOWN(D16*F16,0))</f>
        <v/>
      </c>
      <c r="H16" s="86"/>
      <c r="I16" s="226" t="str">
        <f>G16</f>
        <v/>
      </c>
      <c r="J16" s="28"/>
      <c r="K16" s="28"/>
      <c r="L16" s="28"/>
      <c r="M16" s="28"/>
      <c r="N16" s="230"/>
      <c r="O16" s="230"/>
      <c r="P16" s="230"/>
      <c r="Q16" s="230"/>
      <c r="R16" s="230"/>
      <c r="S16" s="230"/>
      <c r="T16" s="230"/>
      <c r="U16" s="230"/>
      <c r="V16" s="230"/>
      <c r="W16" s="228"/>
      <c r="X16" s="228"/>
    </row>
    <row r="17" spans="1:24" ht="17.45" customHeight="1">
      <c r="A17" s="71"/>
      <c r="B17" s="98"/>
      <c r="C17" s="88"/>
      <c r="D17" s="215"/>
      <c r="E17" s="217"/>
      <c r="F17" s="143"/>
      <c r="G17" s="149" t="str">
        <f>IF(F17="",IF(D17="","",ROUNDDOWN(D17*F18,0)),IF(D17="","",ROUNDDOWN(D17*F17,0)))</f>
        <v/>
      </c>
      <c r="H17" s="87"/>
      <c r="I17" s="28"/>
      <c r="J17" s="28"/>
      <c r="K17" s="28"/>
      <c r="L17" s="28"/>
      <c r="M17" s="28"/>
      <c r="N17" s="230"/>
      <c r="O17" s="230"/>
      <c r="P17" s="230"/>
      <c r="Q17" s="230"/>
      <c r="R17" s="230"/>
      <c r="S17" s="230"/>
      <c r="T17" s="230"/>
      <c r="U17" s="228"/>
      <c r="V17" s="228"/>
      <c r="W17" s="228"/>
      <c r="X17" s="228"/>
    </row>
    <row r="18" spans="1:24" ht="17.45" customHeight="1">
      <c r="A18" s="72"/>
      <c r="B18" s="212"/>
      <c r="C18" s="89"/>
      <c r="D18" s="216"/>
      <c r="E18" s="127"/>
      <c r="F18" s="144"/>
      <c r="G18" s="139" t="str">
        <f>IF(D18="","",ROUNDDOWN(D18*F18,0))</f>
        <v/>
      </c>
      <c r="H18" s="86"/>
      <c r="I18" s="226" t="str">
        <f>G18</f>
        <v/>
      </c>
      <c r="J18" s="28"/>
      <c r="K18" s="28"/>
      <c r="L18" s="28"/>
      <c r="M18" s="28"/>
      <c r="N18" s="230"/>
      <c r="O18" s="230"/>
      <c r="P18" s="230"/>
      <c r="Q18" s="230"/>
      <c r="R18" s="230"/>
      <c r="S18" s="230"/>
      <c r="T18" s="230"/>
      <c r="U18" s="230"/>
      <c r="V18" s="230"/>
      <c r="W18" s="228"/>
      <c r="X18" s="228"/>
    </row>
    <row r="19" spans="1:24" ht="17.45" customHeight="1">
      <c r="A19" s="71"/>
      <c r="B19" s="98"/>
      <c r="C19" s="88"/>
      <c r="D19" s="215"/>
      <c r="E19" s="217"/>
      <c r="F19" s="143"/>
      <c r="G19" s="149" t="str">
        <f>IF(F19="",IF(D19="","",ROUNDDOWN(D19*F20,0)),IF(D19="","",ROUNDDOWN(D19*F19,0)))</f>
        <v/>
      </c>
      <c r="H19" s="87"/>
      <c r="I19" s="28"/>
      <c r="J19" s="28"/>
      <c r="K19" s="28"/>
      <c r="L19" s="28"/>
      <c r="M19" s="28"/>
      <c r="N19" s="230"/>
      <c r="O19" s="230"/>
      <c r="P19" s="230"/>
      <c r="Q19" s="230"/>
      <c r="R19" s="230"/>
      <c r="S19" s="230"/>
      <c r="T19" s="230"/>
      <c r="U19" s="228"/>
      <c r="V19" s="228"/>
      <c r="W19" s="228"/>
      <c r="X19" s="228"/>
    </row>
    <row r="20" spans="1:24" ht="17.45" customHeight="1">
      <c r="A20" s="72"/>
      <c r="B20" s="212"/>
      <c r="C20" s="89"/>
      <c r="D20" s="216"/>
      <c r="E20" s="127"/>
      <c r="F20" s="144"/>
      <c r="G20" s="139" t="str">
        <f>IF(D20="","",ROUNDDOWN(D20*F20,0))</f>
        <v/>
      </c>
      <c r="H20" s="86"/>
      <c r="I20" s="226" t="str">
        <f>G20</f>
        <v/>
      </c>
      <c r="J20" s="28"/>
      <c r="K20" s="28"/>
      <c r="L20" s="28"/>
      <c r="M20" s="28"/>
      <c r="N20" s="230"/>
      <c r="O20" s="230"/>
      <c r="P20" s="230"/>
      <c r="Q20" s="230"/>
      <c r="R20" s="230"/>
      <c r="S20" s="230"/>
      <c r="T20" s="230"/>
      <c r="U20" s="230"/>
      <c r="V20" s="230"/>
      <c r="W20" s="228"/>
      <c r="X20" s="228"/>
    </row>
    <row r="21" spans="1:24" ht="17.45" customHeight="1">
      <c r="A21" s="71"/>
      <c r="B21" s="98"/>
      <c r="C21" s="88"/>
      <c r="D21" s="215"/>
      <c r="E21" s="217"/>
      <c r="F21" s="143"/>
      <c r="G21" s="149" t="str">
        <f>IF(F21="",IF(D21="","",ROUNDDOWN(D21*F22,0)),IF(D21="","",ROUNDDOWN(D21*F21,0)))</f>
        <v/>
      </c>
      <c r="H21" s="87"/>
      <c r="I21" s="28"/>
      <c r="J21" s="28"/>
      <c r="K21" s="28"/>
      <c r="L21" s="28"/>
      <c r="M21" s="28"/>
      <c r="N21" s="230"/>
      <c r="O21" s="230"/>
      <c r="P21" s="230"/>
      <c r="Q21" s="230"/>
      <c r="R21" s="230"/>
      <c r="S21" s="230"/>
      <c r="T21" s="230"/>
      <c r="U21" s="228"/>
      <c r="V21" s="228"/>
      <c r="W21" s="228"/>
      <c r="X21" s="228"/>
    </row>
    <row r="22" spans="1:24" ht="17.45" customHeight="1">
      <c r="A22" s="72"/>
      <c r="B22" s="212"/>
      <c r="C22" s="89"/>
      <c r="D22" s="216"/>
      <c r="E22" s="127"/>
      <c r="F22" s="144"/>
      <c r="G22" s="139" t="str">
        <f>IF(D22="","",ROUNDDOWN(D22*F22,0))</f>
        <v/>
      </c>
      <c r="H22" s="86"/>
      <c r="I22" s="226" t="str">
        <f>G22</f>
        <v/>
      </c>
      <c r="J22" s="28"/>
      <c r="K22" s="28"/>
      <c r="L22" s="28"/>
      <c r="M22" s="28"/>
      <c r="N22" s="230"/>
      <c r="O22" s="230"/>
      <c r="P22" s="230"/>
      <c r="Q22" s="230"/>
      <c r="R22" s="230"/>
      <c r="S22" s="230"/>
      <c r="T22" s="230"/>
      <c r="U22" s="230"/>
      <c r="V22" s="230"/>
      <c r="W22" s="228"/>
      <c r="X22" s="228"/>
    </row>
    <row r="23" spans="1:24" ht="17.45" customHeight="1">
      <c r="A23" s="71"/>
      <c r="B23" s="98"/>
      <c r="C23" s="88"/>
      <c r="D23" s="215"/>
      <c r="E23" s="217"/>
      <c r="F23" s="143"/>
      <c r="G23" s="149" t="str">
        <f>IF(F23="",IF(D23="","",ROUNDDOWN(D23*F24,0)),IF(D23="","",ROUNDDOWN(D23*F23,0)))</f>
        <v/>
      </c>
      <c r="H23" s="87"/>
      <c r="I23" s="223"/>
      <c r="J23" s="28"/>
      <c r="K23" s="28"/>
      <c r="L23" s="28"/>
      <c r="M23" s="28"/>
      <c r="N23" s="230"/>
      <c r="O23" s="230"/>
      <c r="P23" s="230"/>
      <c r="Q23" s="230"/>
      <c r="R23" s="230"/>
      <c r="S23" s="230"/>
      <c r="T23" s="230"/>
      <c r="U23" s="228"/>
      <c r="V23" s="228"/>
      <c r="W23" s="228"/>
      <c r="X23" s="228"/>
    </row>
    <row r="24" spans="1:24" ht="17.45" customHeight="1">
      <c r="A24" s="72"/>
      <c r="B24" s="212"/>
      <c r="C24" s="89"/>
      <c r="D24" s="216"/>
      <c r="E24" s="127"/>
      <c r="F24" s="144"/>
      <c r="G24" s="139" t="str">
        <f>IF(D24="","",ROUNDDOWN(D24*F24,0))</f>
        <v/>
      </c>
      <c r="H24" s="86"/>
      <c r="I24" s="226" t="str">
        <f>G24</f>
        <v/>
      </c>
      <c r="J24" s="28"/>
      <c r="K24" s="28"/>
      <c r="L24" s="28"/>
      <c r="M24" s="28"/>
      <c r="N24" s="230"/>
      <c r="O24" s="230"/>
      <c r="P24" s="230"/>
      <c r="Q24" s="230"/>
      <c r="R24" s="230"/>
      <c r="S24" s="230"/>
      <c r="T24" s="230"/>
      <c r="U24" s="230"/>
      <c r="V24" s="230"/>
      <c r="W24" s="228"/>
      <c r="X24" s="228"/>
    </row>
    <row r="25" spans="1:24" ht="17.45" customHeight="1">
      <c r="A25" s="71"/>
      <c r="B25" s="98"/>
      <c r="C25" s="88"/>
      <c r="D25" s="215"/>
      <c r="E25" s="217"/>
      <c r="F25" s="143"/>
      <c r="G25" s="149" t="str">
        <f>IF(F25="",IF(D25="","",ROUNDDOWN(D25*F26,0)),IF(D25="","",ROUNDDOWN(D25*F25,0)))</f>
        <v/>
      </c>
      <c r="H25" s="87"/>
      <c r="I25" s="223"/>
      <c r="J25" s="28"/>
      <c r="K25" s="28"/>
      <c r="L25" s="28"/>
      <c r="M25" s="28"/>
      <c r="N25" s="230"/>
      <c r="O25" s="230"/>
      <c r="P25" s="230"/>
      <c r="Q25" s="230"/>
      <c r="R25" s="230"/>
      <c r="S25" s="230"/>
      <c r="T25" s="230"/>
      <c r="U25" s="228"/>
      <c r="V25" s="228"/>
      <c r="W25" s="228"/>
      <c r="X25" s="228"/>
    </row>
    <row r="26" spans="1:24" ht="17.45" customHeight="1">
      <c r="A26" s="72"/>
      <c r="B26" s="212"/>
      <c r="C26" s="89"/>
      <c r="D26" s="216"/>
      <c r="E26" s="127"/>
      <c r="F26" s="144"/>
      <c r="G26" s="139" t="str">
        <f>IF(D26="","",ROUNDDOWN(D26*F26,0))</f>
        <v/>
      </c>
      <c r="H26" s="86"/>
      <c r="I26" s="226" t="str">
        <f>G26</f>
        <v/>
      </c>
      <c r="J26" s="28"/>
      <c r="K26" s="28"/>
      <c r="L26" s="28"/>
      <c r="M26" s="28"/>
      <c r="N26" s="230"/>
      <c r="O26" s="230"/>
      <c r="P26" s="230"/>
      <c r="Q26" s="230"/>
      <c r="R26" s="230"/>
      <c r="S26" s="230"/>
      <c r="T26" s="230"/>
      <c r="U26" s="230"/>
      <c r="V26" s="230"/>
      <c r="W26" s="228"/>
      <c r="X26" s="228"/>
    </row>
    <row r="27" spans="1:24" ht="17.45" customHeight="1">
      <c r="A27" s="71"/>
      <c r="B27" s="98"/>
      <c r="C27" s="88"/>
      <c r="D27" s="239"/>
      <c r="E27" s="217"/>
      <c r="F27" s="143"/>
      <c r="G27" s="149" t="str">
        <f>IF(F27="",IF(D27="","",ROUNDDOWN(D27*F28,0)),IF(D27="","",ROUNDDOWN(D27*F27,0)))</f>
        <v/>
      </c>
      <c r="H27" s="87"/>
      <c r="I27" s="223"/>
      <c r="J27" s="28"/>
      <c r="K27" s="28"/>
      <c r="L27" s="28"/>
      <c r="M27" s="28"/>
      <c r="N27" s="230"/>
      <c r="O27" s="230"/>
      <c r="P27" s="230"/>
      <c r="Q27" s="230"/>
      <c r="R27" s="230"/>
      <c r="S27" s="230"/>
      <c r="T27" s="230"/>
      <c r="U27" s="228"/>
      <c r="V27" s="228"/>
      <c r="W27" s="228"/>
      <c r="X27" s="228"/>
    </row>
    <row r="28" spans="1:24" ht="17.45" customHeight="1">
      <c r="A28" s="72"/>
      <c r="B28" s="212"/>
      <c r="C28" s="89"/>
      <c r="D28" s="240"/>
      <c r="E28" s="127"/>
      <c r="F28" s="144"/>
      <c r="G28" s="139" t="str">
        <f>IF(D28="","",ROUNDDOWN(D28*F28,0))</f>
        <v/>
      </c>
      <c r="H28" s="86"/>
      <c r="I28" s="226" t="str">
        <f>G28</f>
        <v/>
      </c>
      <c r="J28" s="28"/>
      <c r="K28" s="28"/>
      <c r="L28" s="28"/>
      <c r="M28" s="28"/>
      <c r="N28" s="230"/>
      <c r="O28" s="230"/>
      <c r="P28" s="230"/>
      <c r="Q28" s="230"/>
      <c r="R28" s="230"/>
      <c r="S28" s="230"/>
      <c r="T28" s="230"/>
      <c r="U28" s="230"/>
      <c r="V28" s="230"/>
      <c r="W28" s="228"/>
      <c r="X28" s="228"/>
    </row>
    <row r="29" spans="1:24" ht="17.45" customHeight="1">
      <c r="A29" s="71"/>
      <c r="B29" s="98"/>
      <c r="C29" s="88"/>
      <c r="D29" s="239"/>
      <c r="E29" s="217"/>
      <c r="F29" s="143"/>
      <c r="G29" s="149" t="str">
        <f>IF(F29="",IF(D29="","",ROUNDDOWN(D29*F30,0)),IF(D29="","",ROUNDDOWN(D29*F29,0)))</f>
        <v/>
      </c>
      <c r="H29" s="87"/>
      <c r="I29" s="223"/>
      <c r="J29" s="28"/>
      <c r="K29" s="28"/>
      <c r="L29" s="28"/>
      <c r="M29" s="28"/>
      <c r="N29" s="230"/>
      <c r="O29" s="230"/>
      <c r="P29" s="230"/>
      <c r="Q29" s="230"/>
      <c r="R29" s="230"/>
      <c r="S29" s="230"/>
      <c r="T29" s="230"/>
      <c r="U29" s="228"/>
      <c r="V29" s="228"/>
      <c r="W29" s="228"/>
      <c r="X29" s="228"/>
    </row>
    <row r="30" spans="1:24" ht="17.45" customHeight="1">
      <c r="A30" s="72"/>
      <c r="B30" s="212"/>
      <c r="C30" s="89"/>
      <c r="D30" s="240"/>
      <c r="E30" s="127"/>
      <c r="F30" s="144"/>
      <c r="G30" s="139" t="str">
        <f>IF(D30="","",ROUNDDOWN(D30*F30,0))</f>
        <v/>
      </c>
      <c r="H30" s="86"/>
      <c r="I30" s="236" t="str">
        <f>G30</f>
        <v/>
      </c>
      <c r="J30" s="28"/>
      <c r="K30" s="28"/>
      <c r="L30" s="28"/>
      <c r="M30" s="28"/>
      <c r="N30" s="230"/>
      <c r="O30" s="230"/>
      <c r="P30" s="230"/>
      <c r="Q30" s="230"/>
      <c r="R30" s="230"/>
      <c r="S30" s="230"/>
      <c r="T30" s="230"/>
      <c r="U30" s="228"/>
      <c r="V30" s="228"/>
      <c r="W30" s="228"/>
      <c r="X30" s="228"/>
    </row>
    <row r="31" spans="1:24" ht="17.45" customHeight="1">
      <c r="A31" s="71"/>
      <c r="B31" s="98"/>
      <c r="C31" s="88"/>
      <c r="D31" s="239"/>
      <c r="E31" s="217"/>
      <c r="F31" s="143"/>
      <c r="G31" s="149"/>
      <c r="H31" s="87"/>
      <c r="I31" s="223"/>
      <c r="J31" s="28"/>
      <c r="K31" s="28"/>
      <c r="L31" s="28"/>
      <c r="M31" s="28"/>
      <c r="N31" s="230"/>
      <c r="O31" s="230"/>
      <c r="P31" s="230"/>
      <c r="Q31" s="230"/>
      <c r="R31" s="230"/>
      <c r="S31" s="230"/>
      <c r="T31" s="230"/>
      <c r="U31" s="228"/>
      <c r="V31" s="228"/>
      <c r="W31" s="228"/>
      <c r="X31" s="228"/>
    </row>
    <row r="32" spans="1:24" ht="17.45" customHeight="1">
      <c r="A32" s="72"/>
      <c r="B32" s="93" t="s">
        <v>46</v>
      </c>
      <c r="C32" s="89"/>
      <c r="D32" s="240"/>
      <c r="E32" s="127"/>
      <c r="F32" s="144"/>
      <c r="G32" s="139">
        <f>I32</f>
        <v>897010</v>
      </c>
      <c r="H32" s="86"/>
      <c r="I32" s="226">
        <f>SUM(I5:I30)</f>
        <v>897010</v>
      </c>
      <c r="J32" s="28"/>
      <c r="K32" s="28"/>
      <c r="L32" s="28"/>
      <c r="M32" s="28"/>
      <c r="N32" s="230"/>
      <c r="O32" s="230"/>
      <c r="P32" s="230"/>
      <c r="Q32" s="230"/>
      <c r="R32" s="230"/>
      <c r="S32" s="230"/>
      <c r="T32" s="230"/>
      <c r="U32" s="230"/>
      <c r="V32" s="230"/>
      <c r="W32" s="228"/>
      <c r="X32" s="228"/>
    </row>
    <row r="33" spans="1:24" ht="17.45" customHeight="1">
      <c r="A33" s="71"/>
      <c r="B33" s="98"/>
      <c r="C33" s="88"/>
      <c r="D33" s="239"/>
      <c r="E33" s="217"/>
      <c r="F33" s="143"/>
      <c r="G33" s="149" t="str">
        <f>IF(F33="",IF(D33="","",ROUNDDOWN(D33*F34,0)),IF(D33="","",ROUNDDOWN(D33*F33,0)))</f>
        <v/>
      </c>
      <c r="H33" s="87"/>
      <c r="I33" s="28"/>
      <c r="J33" s="28"/>
      <c r="K33" s="28"/>
      <c r="L33" s="28"/>
      <c r="M33" s="28"/>
      <c r="N33" s="230"/>
      <c r="O33" s="230"/>
      <c r="P33" s="230"/>
      <c r="Q33" s="230"/>
      <c r="R33" s="230"/>
      <c r="S33" s="230"/>
      <c r="T33" s="230"/>
      <c r="U33" s="228"/>
      <c r="V33" s="228"/>
      <c r="W33" s="228"/>
      <c r="X33" s="228"/>
    </row>
    <row r="34" spans="1:24" ht="17.45" customHeight="1">
      <c r="A34" s="72"/>
      <c r="B34" s="212"/>
      <c r="C34" s="212"/>
      <c r="D34" s="240"/>
      <c r="E34" s="127"/>
      <c r="F34" s="144"/>
      <c r="G34" s="139" t="str">
        <f>IF(D34="","",ROUNDDOWN(D34*F34,0))</f>
        <v/>
      </c>
      <c r="H34" s="86"/>
      <c r="I34" s="28" t="str">
        <f>G34</f>
        <v/>
      </c>
      <c r="J34" s="28"/>
      <c r="K34" s="28"/>
      <c r="L34" s="28"/>
      <c r="M34" s="28"/>
      <c r="N34" s="230"/>
      <c r="O34" s="230"/>
      <c r="P34" s="230"/>
      <c r="Q34" s="230"/>
      <c r="R34" s="230"/>
      <c r="S34" s="230"/>
      <c r="T34" s="230"/>
      <c r="U34" s="228"/>
      <c r="V34" s="228"/>
      <c r="W34" s="228"/>
      <c r="X34" s="228"/>
    </row>
    <row r="35" spans="1:24" ht="17.45" customHeight="1">
      <c r="A35" s="71"/>
      <c r="B35" s="98"/>
      <c r="C35" s="88"/>
      <c r="D35" s="239"/>
      <c r="E35" s="217"/>
      <c r="F35" s="143"/>
      <c r="G35" s="149" t="str">
        <f>IF(F35="",IF(D35="","",ROUNDDOWN(D35*F36,0)),IF(D35="","",ROUNDDOWN(D35*F35,0)))</f>
        <v/>
      </c>
      <c r="H35" s="87"/>
      <c r="I35" s="223"/>
      <c r="J35" s="28"/>
      <c r="K35" s="28"/>
      <c r="L35" s="28"/>
      <c r="M35" s="28"/>
      <c r="N35" s="230"/>
      <c r="O35" s="230"/>
      <c r="P35" s="230"/>
      <c r="Q35" s="230"/>
      <c r="R35" s="230"/>
      <c r="S35" s="230"/>
      <c r="T35" s="230"/>
      <c r="U35" s="228"/>
      <c r="V35" s="228"/>
      <c r="W35" s="228"/>
      <c r="X35" s="228"/>
    </row>
    <row r="36" spans="1:24" ht="17.45" customHeight="1">
      <c r="A36" s="72"/>
      <c r="B36" s="212"/>
      <c r="C36" s="89"/>
      <c r="D36" s="240"/>
      <c r="E36" s="127"/>
      <c r="F36" s="144"/>
      <c r="G36" s="139" t="str">
        <f>IF(D36="","",ROUNDDOWN(D36*F36,0))</f>
        <v/>
      </c>
      <c r="H36" s="86"/>
      <c r="I36" s="226" t="str">
        <f>G36</f>
        <v/>
      </c>
      <c r="J36" s="28"/>
      <c r="K36" s="28"/>
      <c r="L36" s="28"/>
      <c r="M36" s="28"/>
      <c r="N36" s="230"/>
      <c r="O36" s="230"/>
      <c r="P36" s="230"/>
      <c r="Q36" s="230"/>
      <c r="R36" s="230"/>
      <c r="S36" s="230"/>
      <c r="T36" s="230"/>
      <c r="U36" s="228"/>
      <c r="V36" s="228"/>
      <c r="W36" s="228"/>
      <c r="X36" s="228"/>
    </row>
    <row r="37" spans="1:24" ht="17.45" customHeight="1">
      <c r="A37" s="71"/>
      <c r="B37" s="98"/>
      <c r="C37" s="88"/>
      <c r="D37" s="239"/>
      <c r="E37" s="217"/>
      <c r="F37" s="143"/>
      <c r="G37" s="149" t="str">
        <f>IF(F37="",IF(D37="","",ROUNDDOWN(D37*F38,0)),IF(D37="","",ROUNDDOWN(D37*F37,0)))</f>
        <v/>
      </c>
      <c r="H37" s="87"/>
      <c r="I37" s="28"/>
      <c r="J37" s="28"/>
      <c r="K37" s="28"/>
      <c r="L37" s="28"/>
      <c r="M37" s="28"/>
      <c r="N37" s="230"/>
      <c r="O37" s="230"/>
      <c r="P37" s="230"/>
      <c r="Q37" s="230"/>
      <c r="R37" s="230"/>
      <c r="S37" s="230"/>
      <c r="T37" s="230"/>
      <c r="U37" s="228"/>
      <c r="V37" s="228"/>
      <c r="W37" s="228"/>
      <c r="X37" s="228"/>
    </row>
    <row r="38" spans="1:24" ht="17.45" customHeight="1">
      <c r="A38" s="72"/>
      <c r="B38" s="212"/>
      <c r="C38" s="89"/>
      <c r="D38" s="240"/>
      <c r="E38" s="127"/>
      <c r="F38" s="144"/>
      <c r="G38" s="139" t="str">
        <f>IF(D38="","",ROUNDDOWN(D38*F38,0))</f>
        <v/>
      </c>
      <c r="H38" s="86"/>
      <c r="I38" s="226" t="str">
        <f>G38</f>
        <v/>
      </c>
      <c r="J38" s="28"/>
      <c r="K38" s="28"/>
      <c r="L38" s="28"/>
      <c r="M38" s="28"/>
      <c r="N38" s="230"/>
      <c r="O38" s="230"/>
      <c r="P38" s="230"/>
      <c r="Q38" s="230"/>
      <c r="R38" s="230"/>
      <c r="S38" s="230"/>
      <c r="T38" s="230"/>
      <c r="U38" s="230"/>
      <c r="V38" s="230"/>
      <c r="W38" s="228"/>
      <c r="X38" s="228"/>
    </row>
    <row r="39" spans="1:24" ht="17.45" customHeight="1">
      <c r="A39" s="71"/>
      <c r="B39" s="98"/>
      <c r="C39" s="88"/>
      <c r="D39" s="239"/>
      <c r="E39" s="217"/>
      <c r="F39" s="143"/>
      <c r="G39" s="149" t="str">
        <f>IF(F39="",IF(D39="","",ROUNDDOWN(D39*F40,0)),IF(D39="","",ROUNDDOWN(D39*F39,0)))</f>
        <v/>
      </c>
      <c r="H39" s="87"/>
      <c r="I39" s="28"/>
      <c r="J39" s="28"/>
      <c r="K39" s="28"/>
      <c r="L39" s="28"/>
      <c r="M39" s="28"/>
      <c r="N39" s="230"/>
      <c r="O39" s="230"/>
      <c r="P39" s="230"/>
      <c r="Q39" s="230"/>
      <c r="R39" s="230"/>
      <c r="S39" s="230"/>
      <c r="T39" s="230"/>
      <c r="U39" s="228"/>
      <c r="V39" s="228"/>
      <c r="W39" s="228"/>
      <c r="X39" s="228"/>
    </row>
    <row r="40" spans="1:24" ht="17.45" customHeight="1">
      <c r="A40" s="72"/>
      <c r="B40" s="212"/>
      <c r="C40" s="89"/>
      <c r="D40" s="240"/>
      <c r="E40" s="127"/>
      <c r="F40" s="144"/>
      <c r="G40" s="139" t="str">
        <f>IF(D40="","",ROUNDDOWN(D40*F40,0))</f>
        <v/>
      </c>
      <c r="H40" s="86"/>
      <c r="I40" s="226" t="str">
        <f>G40</f>
        <v/>
      </c>
      <c r="J40" s="28"/>
      <c r="K40" s="28"/>
      <c r="L40" s="28"/>
      <c r="M40" s="28"/>
      <c r="N40" s="230"/>
      <c r="O40" s="230"/>
      <c r="P40" s="230"/>
      <c r="Q40" s="230"/>
      <c r="R40" s="230"/>
      <c r="S40" s="230"/>
      <c r="T40" s="230"/>
      <c r="U40" s="230"/>
      <c r="V40" s="230"/>
      <c r="W40" s="228"/>
      <c r="X40" s="228"/>
    </row>
    <row r="41" spans="1:24" ht="17.45" customHeight="1">
      <c r="A41" s="71"/>
      <c r="B41" s="98"/>
      <c r="C41" s="88"/>
      <c r="D41" s="239"/>
      <c r="E41" s="217"/>
      <c r="F41" s="143"/>
      <c r="G41" s="149" t="str">
        <f>IF(F41="",IF(D41="","",ROUNDDOWN(D41*F42,0)),IF(D41="","",ROUNDDOWN(D41*F41,0)))</f>
        <v/>
      </c>
      <c r="H41" s="87"/>
      <c r="I41" s="28"/>
      <c r="J41" s="28"/>
      <c r="K41" s="28"/>
      <c r="L41" s="28"/>
      <c r="M41" s="28"/>
      <c r="N41" s="230"/>
      <c r="O41" s="230"/>
      <c r="P41" s="230"/>
      <c r="Q41" s="230"/>
      <c r="R41" s="230"/>
      <c r="S41" s="230"/>
      <c r="T41" s="230"/>
      <c r="U41" s="228"/>
      <c r="V41" s="228"/>
      <c r="W41" s="228"/>
      <c r="X41" s="228"/>
    </row>
    <row r="42" spans="1:24" ht="17.45" customHeight="1">
      <c r="A42" s="72"/>
      <c r="B42" s="212"/>
      <c r="C42" s="89"/>
      <c r="D42" s="240"/>
      <c r="E42" s="127"/>
      <c r="F42" s="144"/>
      <c r="G42" s="139" t="str">
        <f>IF(D42="","",ROUNDDOWN(D42*F42,0))</f>
        <v/>
      </c>
      <c r="H42" s="86"/>
      <c r="I42" s="226" t="str">
        <f>G42</f>
        <v/>
      </c>
      <c r="J42" s="28"/>
      <c r="K42" s="28"/>
      <c r="L42" s="28"/>
      <c r="M42" s="28"/>
      <c r="N42" s="230"/>
      <c r="O42" s="230"/>
      <c r="P42" s="230"/>
      <c r="Q42" s="230"/>
      <c r="R42" s="230"/>
      <c r="S42" s="230"/>
      <c r="T42" s="230"/>
      <c r="U42" s="230"/>
      <c r="V42" s="230"/>
      <c r="W42" s="228"/>
      <c r="X42" s="228"/>
    </row>
    <row r="43" spans="1:24" ht="17.45" customHeight="1">
      <c r="A43" s="71"/>
      <c r="B43" s="98"/>
      <c r="C43" s="88"/>
      <c r="D43" s="239"/>
      <c r="E43" s="217"/>
      <c r="F43" s="143"/>
      <c r="G43" s="149" t="str">
        <f>IF(F43="",IF(D43="","",ROUNDDOWN(D43*F44,0)),IF(D43="","",ROUNDDOWN(D43*F43,0)))</f>
        <v/>
      </c>
      <c r="H43" s="87"/>
      <c r="I43" s="28"/>
      <c r="J43" s="28"/>
      <c r="K43" s="28"/>
      <c r="L43" s="28"/>
      <c r="M43" s="28"/>
      <c r="N43" s="230"/>
      <c r="O43" s="230"/>
      <c r="P43" s="230"/>
      <c r="Q43" s="230"/>
      <c r="R43" s="230"/>
      <c r="S43" s="230"/>
      <c r="T43" s="230"/>
      <c r="U43" s="228"/>
      <c r="V43" s="228"/>
      <c r="W43" s="228"/>
      <c r="X43" s="228"/>
    </row>
    <row r="44" spans="1:24" ht="17.45" customHeight="1">
      <c r="A44" s="72"/>
      <c r="B44" s="212"/>
      <c r="C44" s="89"/>
      <c r="D44" s="240"/>
      <c r="E44" s="127"/>
      <c r="F44" s="144"/>
      <c r="G44" s="139" t="str">
        <f>IF(D44="","",ROUNDDOWN(D44*F44,0))</f>
        <v/>
      </c>
      <c r="H44" s="86"/>
      <c r="I44" s="226" t="str">
        <f>G44</f>
        <v/>
      </c>
      <c r="J44" s="28"/>
      <c r="K44" s="28"/>
      <c r="L44" s="28"/>
      <c r="M44" s="28"/>
      <c r="N44" s="230"/>
      <c r="O44" s="230"/>
      <c r="P44" s="230"/>
      <c r="Q44" s="230"/>
      <c r="R44" s="230"/>
      <c r="S44" s="230"/>
      <c r="T44" s="230"/>
      <c r="U44" s="230"/>
      <c r="V44" s="230"/>
      <c r="W44" s="228"/>
      <c r="X44" s="228"/>
    </row>
    <row r="45" spans="1:24" ht="17.45" customHeight="1">
      <c r="A45" s="71"/>
      <c r="B45" s="98"/>
      <c r="C45" s="88"/>
      <c r="D45" s="239"/>
      <c r="E45" s="217"/>
      <c r="F45" s="143"/>
      <c r="G45" s="149" t="str">
        <f>IF(F45="",IF(D45="","",ROUNDDOWN(D45*F46,0)),IF(D45="","",ROUNDDOWN(D45*F45,0)))</f>
        <v/>
      </c>
      <c r="H45" s="87"/>
      <c r="I45" s="28"/>
      <c r="J45" s="28"/>
      <c r="K45" s="28"/>
      <c r="L45" s="28"/>
      <c r="M45" s="28"/>
      <c r="N45" s="230"/>
      <c r="O45" s="230"/>
      <c r="P45" s="230"/>
      <c r="Q45" s="230"/>
      <c r="R45" s="230"/>
      <c r="S45" s="230"/>
      <c r="T45" s="230"/>
      <c r="U45" s="228"/>
      <c r="V45" s="228"/>
      <c r="W45" s="228"/>
      <c r="X45" s="228"/>
    </row>
    <row r="46" spans="1:24" ht="17.45" customHeight="1">
      <c r="A46" s="72"/>
      <c r="B46" s="212"/>
      <c r="C46" s="89"/>
      <c r="D46" s="240"/>
      <c r="E46" s="127"/>
      <c r="F46" s="144"/>
      <c r="G46" s="139" t="str">
        <f>IF(D46="","",ROUNDDOWN(D46*F46,0))</f>
        <v/>
      </c>
      <c r="H46" s="86"/>
      <c r="I46" s="226" t="str">
        <f>G46</f>
        <v/>
      </c>
      <c r="J46" s="28"/>
      <c r="K46" s="28"/>
      <c r="L46" s="28"/>
      <c r="M46" s="28"/>
      <c r="N46" s="230"/>
      <c r="O46" s="230"/>
      <c r="P46" s="230"/>
      <c r="Q46" s="230"/>
      <c r="R46" s="230"/>
      <c r="S46" s="230"/>
      <c r="T46" s="230"/>
      <c r="U46" s="230"/>
      <c r="V46" s="230"/>
      <c r="W46" s="228"/>
      <c r="X46" s="228"/>
    </row>
    <row r="47" spans="1:24" ht="17.45" customHeight="1">
      <c r="A47" s="71"/>
      <c r="B47" s="98"/>
      <c r="C47" s="88"/>
      <c r="D47" s="239"/>
      <c r="E47" s="217"/>
      <c r="F47" s="143"/>
      <c r="G47" s="149" t="str">
        <f>IF(F47="",IF(D47="","",ROUNDDOWN(D47*F48,0)),IF(D47="","",ROUNDDOWN(D47*F47,0)))</f>
        <v/>
      </c>
      <c r="H47" s="87"/>
      <c r="I47" s="28"/>
      <c r="J47" s="28"/>
      <c r="K47" s="28"/>
      <c r="L47" s="28"/>
      <c r="M47" s="28"/>
      <c r="N47" s="230"/>
      <c r="O47" s="230"/>
      <c r="P47" s="230"/>
      <c r="Q47" s="230"/>
      <c r="R47" s="230"/>
      <c r="S47" s="230"/>
      <c r="T47" s="230"/>
      <c r="U47" s="228"/>
      <c r="V47" s="228"/>
      <c r="W47" s="228"/>
      <c r="X47" s="228"/>
    </row>
    <row r="48" spans="1:24" ht="17.45" customHeight="1">
      <c r="A48" s="72"/>
      <c r="B48" s="212"/>
      <c r="C48" s="89"/>
      <c r="D48" s="240"/>
      <c r="E48" s="127"/>
      <c r="F48" s="144"/>
      <c r="G48" s="139" t="str">
        <f>IF(D48="","",ROUNDDOWN(D48*F48,0))</f>
        <v/>
      </c>
      <c r="H48" s="86"/>
      <c r="I48" s="226" t="str">
        <f>G48</f>
        <v/>
      </c>
      <c r="J48" s="28"/>
      <c r="K48" s="28"/>
      <c r="L48" s="28"/>
      <c r="M48" s="28"/>
      <c r="N48" s="230"/>
      <c r="O48" s="230"/>
      <c r="P48" s="230"/>
      <c r="Q48" s="230"/>
      <c r="R48" s="230"/>
      <c r="S48" s="230"/>
      <c r="T48" s="230"/>
      <c r="U48" s="230"/>
      <c r="V48" s="230"/>
      <c r="W48" s="228"/>
      <c r="X48" s="228"/>
    </row>
    <row r="49" spans="1:24" ht="17.45" customHeight="1">
      <c r="A49" s="71"/>
      <c r="B49" s="98"/>
      <c r="C49" s="88"/>
      <c r="D49" s="239"/>
      <c r="E49" s="217"/>
      <c r="F49" s="143"/>
      <c r="G49" s="149" t="str">
        <f>IF(F49="",IF(D49="","",ROUNDDOWN(D49*F50,0)),IF(D49="","",ROUNDDOWN(D49*F49,0)))</f>
        <v/>
      </c>
      <c r="H49" s="87"/>
      <c r="I49" s="28"/>
      <c r="J49" s="28"/>
      <c r="K49" s="28"/>
      <c r="L49" s="28"/>
      <c r="M49" s="28"/>
      <c r="N49" s="230"/>
      <c r="O49" s="230"/>
      <c r="P49" s="230"/>
      <c r="Q49" s="230"/>
      <c r="R49" s="230"/>
      <c r="S49" s="230"/>
      <c r="T49" s="230"/>
      <c r="U49" s="228"/>
      <c r="V49" s="228"/>
      <c r="W49" s="228"/>
      <c r="X49" s="228"/>
    </row>
    <row r="50" spans="1:24" ht="17.45" customHeight="1">
      <c r="A50" s="72"/>
      <c r="B50" s="212"/>
      <c r="C50" s="89"/>
      <c r="D50" s="240"/>
      <c r="E50" s="127"/>
      <c r="F50" s="144"/>
      <c r="G50" s="139" t="str">
        <f>IF(D50="","",ROUNDDOWN(D50*F50,0))</f>
        <v/>
      </c>
      <c r="H50" s="86"/>
      <c r="I50" s="226" t="str">
        <f>G50</f>
        <v/>
      </c>
      <c r="J50" s="28"/>
      <c r="K50" s="28"/>
      <c r="L50" s="28"/>
      <c r="M50" s="28"/>
      <c r="N50" s="230"/>
      <c r="O50" s="230"/>
      <c r="P50" s="230"/>
      <c r="Q50" s="230"/>
      <c r="R50" s="230"/>
      <c r="S50" s="230"/>
      <c r="T50" s="230"/>
      <c r="U50" s="230"/>
      <c r="V50" s="230"/>
      <c r="W50" s="228"/>
      <c r="X50" s="228"/>
    </row>
    <row r="51" spans="1:24" ht="17.45" customHeight="1">
      <c r="A51" s="71"/>
      <c r="B51" s="98"/>
      <c r="C51" s="88"/>
      <c r="D51" s="239"/>
      <c r="E51" s="217"/>
      <c r="F51" s="143"/>
      <c r="G51" s="149" t="str">
        <f>IF(F51="",IF(D51="","",ROUNDDOWN(D51*F52,0)),IF(D51="","",ROUNDDOWN(D51*F51,0)))</f>
        <v/>
      </c>
      <c r="H51" s="87"/>
      <c r="I51" s="28"/>
      <c r="J51" s="28"/>
      <c r="K51" s="28"/>
      <c r="L51" s="28"/>
      <c r="M51" s="28"/>
      <c r="N51" s="230"/>
      <c r="O51" s="230"/>
      <c r="P51" s="230"/>
      <c r="Q51" s="230"/>
      <c r="R51" s="230"/>
      <c r="S51" s="230"/>
      <c r="T51" s="230"/>
      <c r="U51" s="228"/>
      <c r="V51" s="228"/>
      <c r="W51" s="228"/>
      <c r="X51" s="228"/>
    </row>
    <row r="52" spans="1:24" ht="17.45" customHeight="1">
      <c r="A52" s="72"/>
      <c r="B52" s="212"/>
      <c r="C52" s="89"/>
      <c r="D52" s="240"/>
      <c r="E52" s="127"/>
      <c r="F52" s="144"/>
      <c r="G52" s="139" t="str">
        <f>IF(D52="","",ROUNDDOWN(D52*F52,0))</f>
        <v/>
      </c>
      <c r="H52" s="86"/>
      <c r="I52" s="226" t="str">
        <f>G52</f>
        <v/>
      </c>
      <c r="J52" s="28"/>
      <c r="K52" s="28"/>
      <c r="L52" s="28"/>
      <c r="M52" s="28"/>
      <c r="N52" s="230"/>
      <c r="O52" s="230"/>
      <c r="P52" s="230"/>
      <c r="Q52" s="230"/>
      <c r="R52" s="230"/>
      <c r="S52" s="230"/>
      <c r="T52" s="230"/>
      <c r="U52" s="230"/>
      <c r="V52" s="230"/>
      <c r="W52" s="228"/>
      <c r="X52" s="228"/>
    </row>
    <row r="53" spans="1:24" ht="17.45" customHeight="1">
      <c r="A53" s="71"/>
      <c r="B53" s="98"/>
      <c r="C53" s="88"/>
      <c r="D53" s="239"/>
      <c r="E53" s="217"/>
      <c r="F53" s="143"/>
      <c r="G53" s="149" t="str">
        <f>IF(F53="",IF(D53="","",ROUNDDOWN(D53*F54,0)),IF(D53="","",ROUNDDOWN(D53*F53,0)))</f>
        <v/>
      </c>
      <c r="H53" s="87"/>
      <c r="I53" s="223"/>
      <c r="J53" s="28"/>
      <c r="K53" s="28"/>
      <c r="L53" s="28"/>
      <c r="M53" s="28"/>
      <c r="N53" s="230"/>
      <c r="O53" s="230"/>
      <c r="P53" s="230"/>
      <c r="Q53" s="230"/>
      <c r="R53" s="230"/>
      <c r="S53" s="230"/>
      <c r="T53" s="230"/>
      <c r="U53" s="228"/>
      <c r="V53" s="228"/>
      <c r="W53" s="228"/>
      <c r="X53" s="228"/>
    </row>
    <row r="54" spans="1:24" ht="17.45" customHeight="1">
      <c r="A54" s="72"/>
      <c r="B54" s="212"/>
      <c r="C54" s="89"/>
      <c r="D54" s="240"/>
      <c r="E54" s="127"/>
      <c r="F54" s="144"/>
      <c r="G54" s="139" t="str">
        <f>IF(D54="","",ROUNDDOWN(D54*F54,0))</f>
        <v/>
      </c>
      <c r="H54" s="86"/>
      <c r="I54" s="226" t="str">
        <f>G54</f>
        <v/>
      </c>
      <c r="J54" s="28"/>
      <c r="K54" s="28"/>
      <c r="L54" s="28"/>
      <c r="M54" s="28"/>
      <c r="N54" s="230"/>
      <c r="O54" s="230"/>
      <c r="P54" s="230"/>
      <c r="Q54" s="230"/>
      <c r="R54" s="230"/>
      <c r="S54" s="230"/>
      <c r="T54" s="230"/>
      <c r="U54" s="230"/>
      <c r="V54" s="230"/>
      <c r="W54" s="228"/>
      <c r="X54" s="228"/>
    </row>
    <row r="55" spans="1:24" ht="17.45" customHeight="1">
      <c r="A55" s="71"/>
      <c r="B55" s="98"/>
      <c r="C55" s="88"/>
      <c r="D55" s="239"/>
      <c r="E55" s="217"/>
      <c r="F55" s="143"/>
      <c r="G55" s="149" t="str">
        <f>IF(F55="",IF(D55="","",ROUNDDOWN(D55*F56,0)),IF(D55="","",ROUNDDOWN(D55*F55,0)))</f>
        <v/>
      </c>
      <c r="H55" s="87"/>
      <c r="I55" s="223"/>
      <c r="J55" s="28"/>
      <c r="K55" s="28"/>
      <c r="L55" s="28"/>
      <c r="M55" s="28"/>
      <c r="N55" s="230"/>
      <c r="O55" s="230"/>
      <c r="P55" s="230"/>
      <c r="Q55" s="230"/>
      <c r="R55" s="230"/>
      <c r="S55" s="230"/>
      <c r="T55" s="230"/>
      <c r="U55" s="228"/>
      <c r="V55" s="228"/>
      <c r="W55" s="228"/>
      <c r="X55" s="228"/>
    </row>
    <row r="56" spans="1:24" ht="17.45" customHeight="1">
      <c r="A56" s="72"/>
      <c r="B56" s="212"/>
      <c r="C56" s="89"/>
      <c r="D56" s="240"/>
      <c r="E56" s="127"/>
      <c r="F56" s="144"/>
      <c r="G56" s="139" t="str">
        <f>IF(D56="","",ROUNDDOWN(D56*F56,0))</f>
        <v/>
      </c>
      <c r="H56" s="86"/>
      <c r="I56" s="226" t="str">
        <f>G56</f>
        <v/>
      </c>
      <c r="J56" s="28"/>
      <c r="K56" s="28"/>
      <c r="L56" s="28"/>
      <c r="M56" s="28"/>
      <c r="N56" s="230"/>
      <c r="O56" s="230"/>
      <c r="P56" s="230"/>
      <c r="Q56" s="230"/>
      <c r="R56" s="230"/>
      <c r="S56" s="230"/>
      <c r="T56" s="230"/>
      <c r="U56" s="230"/>
      <c r="V56" s="230"/>
      <c r="W56" s="228"/>
      <c r="X56" s="228"/>
    </row>
    <row r="57" spans="1:24" ht="17.45" customHeight="1">
      <c r="A57" s="71"/>
      <c r="B57" s="98"/>
      <c r="C57" s="88"/>
      <c r="D57" s="239"/>
      <c r="E57" s="217"/>
      <c r="F57" s="143"/>
      <c r="G57" s="149" t="str">
        <f>IF(F57="",IF(D57="","",ROUNDDOWN(D57*F58,0)),IF(D57="","",ROUNDDOWN(D57*F57,0)))</f>
        <v/>
      </c>
      <c r="H57" s="87"/>
      <c r="I57" s="223"/>
      <c r="J57" s="28"/>
      <c r="K57" s="28"/>
      <c r="L57" s="28"/>
      <c r="M57" s="28"/>
      <c r="N57" s="230"/>
      <c r="O57" s="230"/>
      <c r="P57" s="230"/>
      <c r="Q57" s="230"/>
      <c r="R57" s="230"/>
      <c r="S57" s="230"/>
      <c r="T57" s="230"/>
      <c r="U57" s="228"/>
      <c r="V57" s="228"/>
      <c r="W57" s="228"/>
      <c r="X57" s="228"/>
    </row>
    <row r="58" spans="1:24" ht="17.45" customHeight="1">
      <c r="A58" s="72"/>
      <c r="B58" s="212"/>
      <c r="C58" s="89"/>
      <c r="D58" s="240"/>
      <c r="E58" s="127"/>
      <c r="F58" s="144"/>
      <c r="G58" s="139" t="str">
        <f>IF(D58="","",ROUNDDOWN(D58*F58,0))</f>
        <v/>
      </c>
      <c r="H58" s="86"/>
      <c r="I58" s="28" t="str">
        <f>G58</f>
        <v/>
      </c>
      <c r="J58" s="28"/>
      <c r="K58" s="28"/>
      <c r="L58" s="28"/>
      <c r="M58" s="28"/>
      <c r="N58" s="230"/>
      <c r="O58" s="230"/>
      <c r="P58" s="230"/>
      <c r="Q58" s="230"/>
      <c r="R58" s="230"/>
      <c r="S58" s="230"/>
      <c r="T58" s="230"/>
      <c r="U58" s="230"/>
      <c r="V58" s="230"/>
      <c r="W58" s="228"/>
      <c r="X58" s="228"/>
    </row>
    <row r="59" spans="1:24" ht="17.45" customHeight="1">
      <c r="A59" s="71"/>
      <c r="B59" s="98"/>
      <c r="C59" s="88"/>
      <c r="D59" s="239"/>
      <c r="E59" s="217"/>
      <c r="F59" s="143"/>
      <c r="G59" s="149" t="str">
        <f>IF(F59="",IF(D59="","",ROUNDDOWN(D59*F60,0)),IF(D59="","",ROUNDDOWN(D59*F59,0)))</f>
        <v/>
      </c>
      <c r="H59" s="87"/>
      <c r="I59" s="223"/>
      <c r="J59" s="28"/>
      <c r="K59" s="28"/>
      <c r="L59" s="28"/>
      <c r="M59" s="28"/>
      <c r="N59" s="230"/>
      <c r="O59" s="230"/>
      <c r="P59" s="230"/>
      <c r="Q59" s="230"/>
      <c r="R59" s="230"/>
      <c r="S59" s="230"/>
      <c r="T59" s="230"/>
      <c r="U59" s="228"/>
      <c r="V59" s="228"/>
      <c r="W59" s="228"/>
      <c r="X59" s="228"/>
    </row>
    <row r="60" spans="1:24" ht="17.45" customHeight="1">
      <c r="A60" s="72"/>
      <c r="B60" s="212"/>
      <c r="C60" s="89"/>
      <c r="D60" s="240"/>
      <c r="E60" s="127"/>
      <c r="F60" s="144"/>
      <c r="G60" s="139" t="str">
        <f>IF(D60="","",ROUNDDOWN(D60*F60,0))</f>
        <v/>
      </c>
      <c r="H60" s="86"/>
      <c r="I60" s="223" t="str">
        <f>G60</f>
        <v/>
      </c>
      <c r="J60" s="28"/>
      <c r="K60" s="28"/>
      <c r="L60" s="28"/>
      <c r="M60" s="28"/>
      <c r="N60" s="230"/>
      <c r="O60" s="230"/>
      <c r="P60" s="230"/>
      <c r="Q60" s="230"/>
      <c r="R60" s="230"/>
      <c r="S60" s="230"/>
      <c r="T60" s="230"/>
      <c r="U60" s="228"/>
      <c r="V60" s="228"/>
      <c r="W60" s="228"/>
      <c r="X60" s="228"/>
    </row>
    <row r="61" spans="1:24" ht="17.45" customHeight="1">
      <c r="A61" s="71"/>
      <c r="B61" s="98"/>
      <c r="C61" s="88"/>
      <c r="D61" s="239"/>
      <c r="E61" s="217"/>
      <c r="F61" s="143"/>
      <c r="G61" s="149" t="str">
        <f>IF(F61="",IF(D61="","",ROUNDDOWN(D61*F62,0)),IF(D61="","",ROUNDDOWN(D61*F61,0)))</f>
        <v/>
      </c>
      <c r="H61" s="87"/>
      <c r="I61" s="223"/>
      <c r="J61" s="28"/>
      <c r="K61" s="28"/>
      <c r="L61" s="28"/>
      <c r="M61" s="28"/>
      <c r="N61" s="230"/>
      <c r="O61" s="230"/>
      <c r="P61" s="230"/>
      <c r="Q61" s="230"/>
      <c r="R61" s="230"/>
      <c r="S61" s="230"/>
      <c r="T61" s="230"/>
      <c r="U61" s="228"/>
      <c r="V61" s="228"/>
      <c r="W61" s="228"/>
      <c r="X61" s="228"/>
    </row>
    <row r="62" spans="1:24" ht="17.45" customHeight="1">
      <c r="A62" s="72"/>
      <c r="B62" s="212"/>
      <c r="C62" s="89"/>
      <c r="D62" s="240"/>
      <c r="E62" s="127"/>
      <c r="F62" s="144"/>
      <c r="G62" s="139" t="str">
        <f>IF(D62="","",ROUNDDOWN(D62*F62,0))</f>
        <v/>
      </c>
      <c r="H62" s="86"/>
      <c r="I62" s="226" t="str">
        <f>G62</f>
        <v/>
      </c>
      <c r="J62" s="28"/>
      <c r="K62" s="28"/>
      <c r="L62" s="28"/>
      <c r="M62" s="28"/>
      <c r="N62" s="230"/>
      <c r="O62" s="230"/>
      <c r="P62" s="230"/>
      <c r="Q62" s="230"/>
      <c r="R62" s="230"/>
      <c r="S62" s="230"/>
      <c r="T62" s="230"/>
      <c r="U62" s="230"/>
      <c r="V62" s="230"/>
      <c r="W62" s="228"/>
      <c r="X62" s="228"/>
    </row>
    <row r="63" spans="1:24" ht="17.45" customHeight="1">
      <c r="A63" s="71"/>
      <c r="B63" s="98"/>
      <c r="C63" s="88"/>
      <c r="D63" s="239"/>
      <c r="E63" s="217"/>
      <c r="F63" s="143"/>
      <c r="G63" s="149" t="str">
        <f>IF(F63="",IF(D63="","",ROUNDDOWN(D63*F64,0)),IF(D63="","",ROUNDDOWN(D63*F63,0)))</f>
        <v/>
      </c>
      <c r="H63" s="87"/>
      <c r="I63" s="28"/>
      <c r="J63" s="28"/>
      <c r="K63" s="28"/>
      <c r="L63" s="28"/>
      <c r="M63" s="28"/>
      <c r="N63" s="230"/>
      <c r="O63" s="230"/>
      <c r="P63" s="230"/>
      <c r="Q63" s="230"/>
      <c r="R63" s="230"/>
      <c r="S63" s="230"/>
      <c r="T63" s="230"/>
      <c r="U63" s="228"/>
      <c r="V63" s="228"/>
      <c r="W63" s="228"/>
      <c r="X63" s="228"/>
    </row>
    <row r="64" spans="1:24" ht="17.45" customHeight="1">
      <c r="A64" s="72"/>
      <c r="B64" s="212"/>
      <c r="C64" s="89"/>
      <c r="D64" s="240"/>
      <c r="E64" s="127"/>
      <c r="F64" s="144"/>
      <c r="G64" s="139" t="str">
        <f>IF(D64="","",ROUNDDOWN(D64*F64,0))</f>
        <v/>
      </c>
      <c r="H64" s="86"/>
      <c r="I64" s="226" t="str">
        <f>G64</f>
        <v/>
      </c>
      <c r="J64" s="28"/>
      <c r="K64" s="28"/>
      <c r="L64" s="28"/>
      <c r="M64" s="28"/>
      <c r="N64" s="230"/>
      <c r="O64" s="230"/>
      <c r="P64" s="230"/>
      <c r="Q64" s="230"/>
      <c r="R64" s="230"/>
      <c r="S64" s="230"/>
      <c r="T64" s="230"/>
      <c r="U64" s="228"/>
      <c r="V64" s="228"/>
      <c r="W64" s="228"/>
      <c r="X64" s="228"/>
    </row>
    <row r="65" spans="1:24" ht="17.45" customHeight="1">
      <c r="A65" s="71"/>
      <c r="B65" s="98"/>
      <c r="C65" s="88"/>
      <c r="D65" s="239"/>
      <c r="E65" s="217"/>
      <c r="F65" s="143"/>
      <c r="G65" s="149" t="str">
        <f>IF(F65="",IF(D65="","",ROUNDDOWN(D65*F66,0)),IF(D65="","",ROUNDDOWN(D65*F65,0)))</f>
        <v/>
      </c>
      <c r="H65" s="87"/>
      <c r="I65" s="223"/>
      <c r="J65" s="28"/>
      <c r="K65" s="28"/>
      <c r="L65" s="28"/>
      <c r="M65" s="28"/>
      <c r="N65" s="230"/>
      <c r="O65" s="230"/>
      <c r="P65" s="230"/>
      <c r="Q65" s="230"/>
      <c r="R65" s="230"/>
      <c r="S65" s="230"/>
      <c r="T65" s="230"/>
      <c r="U65" s="228"/>
      <c r="V65" s="228"/>
      <c r="W65" s="228"/>
      <c r="X65" s="228"/>
    </row>
    <row r="66" spans="1:24" ht="17.45" customHeight="1">
      <c r="A66" s="72"/>
      <c r="B66" s="212"/>
      <c r="C66" s="89"/>
      <c r="D66" s="240"/>
      <c r="E66" s="127"/>
      <c r="F66" s="144"/>
      <c r="G66" s="139" t="str">
        <f>IF(D66="","",ROUNDDOWN(D66*F66,0))</f>
        <v/>
      </c>
      <c r="H66" s="86"/>
      <c r="I66" s="226" t="str">
        <f>G66</f>
        <v/>
      </c>
      <c r="J66" s="28"/>
      <c r="K66" s="28"/>
      <c r="L66" s="28"/>
      <c r="M66" s="28"/>
      <c r="N66" s="230"/>
      <c r="O66" s="230"/>
      <c r="P66" s="230"/>
      <c r="Q66" s="230"/>
      <c r="R66" s="230"/>
      <c r="S66" s="230"/>
      <c r="T66" s="230"/>
      <c r="U66" s="228"/>
      <c r="V66" s="228"/>
      <c r="W66" s="228"/>
      <c r="X66" s="228"/>
    </row>
    <row r="67" spans="1:24" ht="17.45" customHeight="1">
      <c r="A67" s="71"/>
      <c r="B67" s="98"/>
      <c r="C67" s="88"/>
      <c r="D67" s="239"/>
      <c r="E67" s="217"/>
      <c r="F67" s="143"/>
      <c r="G67" s="149" t="str">
        <f>IF(F67="",IF(D67="","",ROUNDDOWN(D67*F68,0)),IF(D67="","",ROUNDDOWN(D67*F67,0)))</f>
        <v/>
      </c>
      <c r="H67" s="87"/>
      <c r="I67" s="28"/>
      <c r="J67" s="28"/>
      <c r="K67" s="28"/>
      <c r="L67" s="28"/>
      <c r="M67" s="28"/>
      <c r="N67" s="230"/>
      <c r="O67" s="230"/>
      <c r="P67" s="230"/>
      <c r="Q67" s="230"/>
      <c r="R67" s="230"/>
      <c r="S67" s="230"/>
      <c r="T67" s="230"/>
      <c r="U67" s="228"/>
      <c r="V67" s="228"/>
      <c r="W67" s="228"/>
      <c r="X67" s="228"/>
    </row>
    <row r="68" spans="1:24" ht="17.45" customHeight="1">
      <c r="A68" s="72"/>
      <c r="B68" s="212"/>
      <c r="C68" s="89"/>
      <c r="D68" s="240"/>
      <c r="E68" s="127"/>
      <c r="F68" s="144"/>
      <c r="G68" s="139" t="str">
        <f>IF(D68="","",ROUNDDOWN(D68*F68,0))</f>
        <v/>
      </c>
      <c r="H68" s="86"/>
      <c r="I68" s="226" t="str">
        <f>G68</f>
        <v/>
      </c>
      <c r="J68" s="28"/>
      <c r="K68" s="28"/>
      <c r="L68" s="28"/>
      <c r="M68" s="28"/>
      <c r="N68" s="230"/>
      <c r="O68" s="230"/>
      <c r="P68" s="230"/>
      <c r="Q68" s="230"/>
      <c r="R68" s="230"/>
      <c r="S68" s="230"/>
      <c r="T68" s="230"/>
      <c r="U68" s="230"/>
      <c r="V68" s="230"/>
      <c r="W68" s="228"/>
      <c r="X68" s="228"/>
    </row>
    <row r="69" spans="1:24" ht="17.45" customHeight="1">
      <c r="A69" s="71"/>
      <c r="B69" s="98"/>
      <c r="C69" s="88"/>
      <c r="D69" s="239"/>
      <c r="E69" s="217"/>
      <c r="F69" s="143"/>
      <c r="G69" s="149" t="str">
        <f>IF(F69="",IF(D69="","",ROUNDDOWN(D69*F70,0)),IF(D69="","",ROUNDDOWN(D69*F69,0)))</f>
        <v/>
      </c>
      <c r="H69" s="87"/>
      <c r="I69" s="28"/>
      <c r="J69" s="28"/>
      <c r="K69" s="28"/>
      <c r="L69" s="28"/>
      <c r="M69" s="28"/>
      <c r="N69" s="230"/>
      <c r="O69" s="230"/>
      <c r="P69" s="230"/>
      <c r="Q69" s="230"/>
      <c r="R69" s="230"/>
      <c r="S69" s="230"/>
      <c r="T69" s="230"/>
      <c r="U69" s="228"/>
      <c r="V69" s="228"/>
      <c r="W69" s="228"/>
      <c r="X69" s="228"/>
    </row>
    <row r="70" spans="1:24" ht="17.45" customHeight="1">
      <c r="A70" s="72"/>
      <c r="B70" s="212"/>
      <c r="C70" s="89"/>
      <c r="D70" s="240"/>
      <c r="E70" s="127"/>
      <c r="F70" s="144"/>
      <c r="G70" s="139" t="str">
        <f>IF(D70="","",ROUNDDOWN(D70*F70,0))</f>
        <v/>
      </c>
      <c r="H70" s="86"/>
      <c r="I70" s="226" t="str">
        <f>G70</f>
        <v/>
      </c>
      <c r="J70" s="28"/>
      <c r="K70" s="28"/>
      <c r="L70" s="28"/>
      <c r="M70" s="28"/>
      <c r="N70" s="230"/>
      <c r="O70" s="230"/>
      <c r="P70" s="230"/>
      <c r="Q70" s="230"/>
      <c r="R70" s="230"/>
      <c r="S70" s="230"/>
      <c r="T70" s="230"/>
      <c r="U70" s="230"/>
      <c r="V70" s="230"/>
      <c r="W70" s="228"/>
      <c r="X70" s="228"/>
    </row>
    <row r="71" spans="1:24" ht="17.45" customHeight="1">
      <c r="A71" s="71"/>
      <c r="B71" s="98"/>
      <c r="C71" s="88"/>
      <c r="D71" s="239"/>
      <c r="E71" s="217"/>
      <c r="F71" s="143"/>
      <c r="G71" s="149" t="str">
        <f>IF(F71="",IF(D71="","",ROUNDDOWN(D71*F72,0)),IF(D71="","",ROUNDDOWN(D71*F71,0)))</f>
        <v/>
      </c>
      <c r="H71" s="87"/>
      <c r="I71" s="28"/>
      <c r="J71" s="28"/>
      <c r="K71" s="28"/>
      <c r="L71" s="28"/>
      <c r="M71" s="28"/>
      <c r="N71" s="230"/>
      <c r="O71" s="230"/>
      <c r="P71" s="230"/>
      <c r="Q71" s="230"/>
      <c r="R71" s="230"/>
      <c r="S71" s="230"/>
      <c r="T71" s="230"/>
      <c r="U71" s="228"/>
      <c r="V71" s="228"/>
      <c r="W71" s="228"/>
      <c r="X71" s="228"/>
    </row>
    <row r="72" spans="1:24" ht="17.45" customHeight="1">
      <c r="A72" s="72"/>
      <c r="B72" s="212"/>
      <c r="C72" s="89"/>
      <c r="D72" s="240"/>
      <c r="E72" s="127"/>
      <c r="F72" s="144"/>
      <c r="G72" s="139" t="str">
        <f>IF(D72="","",ROUNDDOWN(D72*F72,0))</f>
        <v/>
      </c>
      <c r="H72" s="86"/>
      <c r="I72" s="226" t="str">
        <f>G72</f>
        <v/>
      </c>
      <c r="J72" s="28"/>
      <c r="K72" s="28"/>
      <c r="L72" s="28"/>
      <c r="M72" s="28"/>
      <c r="N72" s="230"/>
      <c r="O72" s="230"/>
      <c r="P72" s="230"/>
      <c r="Q72" s="230"/>
      <c r="R72" s="230"/>
      <c r="S72" s="230"/>
      <c r="T72" s="230"/>
      <c r="U72" s="230"/>
      <c r="V72" s="230"/>
      <c r="W72" s="228"/>
      <c r="X72" s="228"/>
    </row>
    <row r="73" spans="1:24" ht="17.45" customHeight="1">
      <c r="A73" s="71"/>
      <c r="B73" s="98"/>
      <c r="C73" s="88"/>
      <c r="D73" s="239"/>
      <c r="E73" s="217"/>
      <c r="F73" s="143"/>
      <c r="G73" s="149" t="str">
        <f>IF(F73="",IF(D73="","",ROUNDDOWN(D73*F74,0)),IF(D73="","",ROUNDDOWN(D73*F73,0)))</f>
        <v/>
      </c>
      <c r="H73" s="87"/>
      <c r="I73" s="28"/>
      <c r="J73" s="28"/>
      <c r="K73" s="28"/>
      <c r="L73" s="28"/>
      <c r="M73" s="28"/>
      <c r="N73" s="230"/>
      <c r="O73" s="230"/>
      <c r="P73" s="230"/>
      <c r="Q73" s="230"/>
      <c r="R73" s="230"/>
      <c r="S73" s="230"/>
      <c r="T73" s="230"/>
      <c r="U73" s="228"/>
      <c r="V73" s="228"/>
      <c r="W73" s="228"/>
      <c r="X73" s="228"/>
    </row>
    <row r="74" spans="1:24" ht="17.45" customHeight="1">
      <c r="A74" s="72"/>
      <c r="B74" s="212"/>
      <c r="C74" s="89"/>
      <c r="D74" s="240"/>
      <c r="E74" s="127"/>
      <c r="F74" s="144"/>
      <c r="G74" s="139" t="str">
        <f>IF(D74="","",ROUNDDOWN(D74*F74,0))</f>
        <v/>
      </c>
      <c r="H74" s="86"/>
      <c r="I74" s="226" t="str">
        <f>G74</f>
        <v/>
      </c>
      <c r="J74" s="28"/>
      <c r="K74" s="28"/>
      <c r="L74" s="28"/>
      <c r="M74" s="28"/>
      <c r="N74" s="230"/>
      <c r="O74" s="230"/>
      <c r="P74" s="230"/>
      <c r="Q74" s="230"/>
      <c r="R74" s="230"/>
      <c r="S74" s="230"/>
      <c r="T74" s="230"/>
      <c r="U74" s="230"/>
      <c r="V74" s="230"/>
      <c r="W74" s="228"/>
      <c r="X74" s="228"/>
    </row>
    <row r="75" spans="1:24" ht="17.45" customHeight="1">
      <c r="A75" s="71"/>
      <c r="B75" s="98"/>
      <c r="C75" s="88"/>
      <c r="D75" s="239"/>
      <c r="E75" s="217"/>
      <c r="F75" s="143"/>
      <c r="G75" s="149" t="str">
        <f>IF(F75="",IF(D75="","",ROUNDDOWN(D75*F76,0)),IF(D75="","",ROUNDDOWN(D75*F75,0)))</f>
        <v/>
      </c>
      <c r="H75" s="87"/>
      <c r="I75" s="28"/>
      <c r="J75" s="28"/>
      <c r="K75" s="28"/>
      <c r="L75" s="28"/>
      <c r="M75" s="28"/>
      <c r="N75" s="230"/>
      <c r="O75" s="230"/>
      <c r="P75" s="230"/>
      <c r="Q75" s="230"/>
      <c r="R75" s="230"/>
      <c r="S75" s="230"/>
      <c r="T75" s="230"/>
      <c r="U75" s="228"/>
      <c r="V75" s="228"/>
      <c r="W75" s="228"/>
      <c r="X75" s="228"/>
    </row>
    <row r="76" spans="1:24" ht="17.45" customHeight="1">
      <c r="A76" s="72"/>
      <c r="B76" s="212"/>
      <c r="C76" s="89"/>
      <c r="D76" s="240"/>
      <c r="E76" s="127"/>
      <c r="F76" s="144"/>
      <c r="G76" s="139" t="str">
        <f>IF(D76="","",ROUNDDOWN(D76*F76,0))</f>
        <v/>
      </c>
      <c r="H76" s="86"/>
      <c r="I76" s="226" t="str">
        <f>G76</f>
        <v/>
      </c>
      <c r="J76" s="28"/>
      <c r="K76" s="28"/>
      <c r="L76" s="28"/>
      <c r="M76" s="28"/>
      <c r="N76" s="230"/>
      <c r="O76" s="230"/>
      <c r="P76" s="230"/>
      <c r="Q76" s="230"/>
      <c r="R76" s="230"/>
      <c r="S76" s="230"/>
      <c r="T76" s="230"/>
      <c r="U76" s="230"/>
      <c r="V76" s="230"/>
      <c r="W76" s="228"/>
      <c r="X76" s="228"/>
    </row>
    <row r="77" spans="1:24" ht="17.45" customHeight="1">
      <c r="A77" s="71"/>
      <c r="B77" s="98"/>
      <c r="C77" s="88"/>
      <c r="D77" s="239"/>
      <c r="E77" s="217"/>
      <c r="F77" s="143"/>
      <c r="G77" s="149" t="str">
        <f>IF(F77="",IF(D77="","",ROUNDDOWN(D77*F78,0)),IF(D77="","",ROUNDDOWN(D77*F77,0)))</f>
        <v/>
      </c>
      <c r="H77" s="87"/>
      <c r="I77" s="28"/>
      <c r="J77" s="28"/>
      <c r="K77" s="28"/>
      <c r="L77" s="28"/>
      <c r="M77" s="28"/>
      <c r="N77" s="230"/>
      <c r="O77" s="230"/>
      <c r="P77" s="230"/>
      <c r="Q77" s="230"/>
      <c r="R77" s="230"/>
      <c r="S77" s="230"/>
      <c r="T77" s="230"/>
      <c r="U77" s="228"/>
      <c r="V77" s="228"/>
      <c r="W77" s="228"/>
      <c r="X77" s="228"/>
    </row>
    <row r="78" spans="1:24" ht="17.45" customHeight="1">
      <c r="A78" s="72"/>
      <c r="B78" s="212"/>
      <c r="C78" s="89"/>
      <c r="D78" s="240"/>
      <c r="E78" s="127"/>
      <c r="F78" s="144"/>
      <c r="G78" s="139" t="str">
        <f>IF(D78="","",ROUNDDOWN(D78*F78,0))</f>
        <v/>
      </c>
      <c r="H78" s="86"/>
      <c r="I78" s="226" t="str">
        <f>G78</f>
        <v/>
      </c>
      <c r="J78" s="28"/>
      <c r="K78" s="28"/>
      <c r="L78" s="28"/>
      <c r="M78" s="28"/>
      <c r="N78" s="230"/>
      <c r="O78" s="230"/>
      <c r="P78" s="230"/>
      <c r="Q78" s="230"/>
      <c r="R78" s="230"/>
      <c r="S78" s="230"/>
      <c r="T78" s="230"/>
      <c r="U78" s="230"/>
      <c r="V78" s="230"/>
      <c r="W78" s="228"/>
      <c r="X78" s="228"/>
    </row>
    <row r="79" spans="1:24" ht="17.45" customHeight="1">
      <c r="A79" s="71"/>
      <c r="B79" s="98"/>
      <c r="C79" s="88"/>
      <c r="D79" s="239"/>
      <c r="E79" s="217"/>
      <c r="F79" s="143"/>
      <c r="G79" s="149" t="str">
        <f>IF(F79="",IF(D79="","",ROUNDDOWN(D79*F80,0)),IF(D79="","",ROUNDDOWN(D79*F79,0)))</f>
        <v/>
      </c>
      <c r="H79" s="87"/>
      <c r="I79" s="28"/>
      <c r="J79" s="28"/>
      <c r="K79" s="28"/>
      <c r="L79" s="28"/>
      <c r="M79" s="28"/>
      <c r="N79" s="230"/>
      <c r="O79" s="230"/>
      <c r="P79" s="230"/>
      <c r="Q79" s="230"/>
      <c r="R79" s="230"/>
      <c r="S79" s="230"/>
      <c r="T79" s="230"/>
      <c r="U79" s="228"/>
      <c r="V79" s="228"/>
      <c r="W79" s="228"/>
      <c r="X79" s="228"/>
    </row>
    <row r="80" spans="1:24" ht="17.45" customHeight="1">
      <c r="A80" s="72"/>
      <c r="B80" s="212"/>
      <c r="C80" s="89"/>
      <c r="D80" s="240"/>
      <c r="E80" s="127"/>
      <c r="F80" s="144"/>
      <c r="G80" s="139" t="str">
        <f>IF(D80="","",ROUNDDOWN(D80*F80,0))</f>
        <v/>
      </c>
      <c r="H80" s="86"/>
      <c r="I80" s="226" t="str">
        <f>G80</f>
        <v/>
      </c>
      <c r="J80" s="28"/>
      <c r="K80" s="28"/>
      <c r="L80" s="28"/>
      <c r="M80" s="28"/>
      <c r="N80" s="230"/>
      <c r="O80" s="230"/>
      <c r="P80" s="230"/>
      <c r="Q80" s="230"/>
      <c r="R80" s="230"/>
      <c r="S80" s="230"/>
      <c r="T80" s="230"/>
      <c r="U80" s="230"/>
      <c r="V80" s="230"/>
      <c r="W80" s="228"/>
      <c r="X80" s="228"/>
    </row>
    <row r="81" spans="1:24" ht="17.45" customHeight="1">
      <c r="A81" s="71"/>
      <c r="B81" s="98"/>
      <c r="C81" s="88"/>
      <c r="D81" s="239"/>
      <c r="E81" s="217"/>
      <c r="F81" s="143"/>
      <c r="G81" s="149" t="str">
        <f>IF(F81="",IF(D81="","",ROUNDDOWN(D81*F82,0)),IF(D81="","",ROUNDDOWN(D81*F81,0)))</f>
        <v/>
      </c>
      <c r="H81" s="87"/>
      <c r="I81" s="28"/>
      <c r="J81" s="28"/>
      <c r="K81" s="28"/>
      <c r="L81" s="28"/>
      <c r="M81" s="28"/>
      <c r="N81" s="230"/>
      <c r="O81" s="230"/>
      <c r="P81" s="230"/>
      <c r="Q81" s="230"/>
      <c r="R81" s="230"/>
      <c r="S81" s="230"/>
      <c r="T81" s="230"/>
      <c r="U81" s="228"/>
      <c r="V81" s="228"/>
      <c r="W81" s="228"/>
      <c r="X81" s="228"/>
    </row>
    <row r="82" spans="1:24" ht="17.45" customHeight="1">
      <c r="A82" s="72"/>
      <c r="B82" s="212"/>
      <c r="C82" s="89"/>
      <c r="D82" s="240"/>
      <c r="E82" s="127"/>
      <c r="F82" s="144"/>
      <c r="G82" s="139" t="str">
        <f>IF(D82="","",ROUNDDOWN(D82*F82,0))</f>
        <v/>
      </c>
      <c r="H82" s="86"/>
      <c r="I82" s="226" t="str">
        <f>G82</f>
        <v/>
      </c>
      <c r="J82" s="28"/>
      <c r="K82" s="28"/>
      <c r="L82" s="28"/>
      <c r="M82" s="28"/>
      <c r="N82" s="230"/>
      <c r="O82" s="230"/>
      <c r="P82" s="230"/>
      <c r="Q82" s="230"/>
      <c r="R82" s="230"/>
      <c r="S82" s="230"/>
      <c r="T82" s="230"/>
      <c r="U82" s="230"/>
      <c r="V82" s="230"/>
      <c r="W82" s="228"/>
      <c r="X82" s="228"/>
    </row>
    <row r="83" spans="1:24" ht="17.45" customHeight="1">
      <c r="A83" s="71"/>
      <c r="B83" s="98"/>
      <c r="C83" s="88"/>
      <c r="D83" s="239"/>
      <c r="E83" s="217"/>
      <c r="F83" s="143"/>
      <c r="G83" s="149" t="str">
        <f>IF(F83="",IF(D83="","",ROUNDDOWN(D83*F84,0)),IF(D83="","",ROUNDDOWN(D83*F83,0)))</f>
        <v/>
      </c>
      <c r="H83" s="87"/>
      <c r="I83" s="223"/>
      <c r="J83" s="28"/>
      <c r="K83" s="28"/>
      <c r="L83" s="28"/>
      <c r="M83" s="28"/>
      <c r="N83" s="230"/>
      <c r="O83" s="230"/>
      <c r="P83" s="230"/>
      <c r="Q83" s="230"/>
      <c r="R83" s="230"/>
      <c r="S83" s="230"/>
      <c r="T83" s="230"/>
      <c r="U83" s="228"/>
      <c r="V83" s="228"/>
      <c r="W83" s="228"/>
      <c r="X83" s="228"/>
    </row>
    <row r="84" spans="1:24" ht="17.45" customHeight="1">
      <c r="A84" s="72"/>
      <c r="B84" s="212"/>
      <c r="C84" s="89"/>
      <c r="D84" s="240"/>
      <c r="E84" s="127"/>
      <c r="F84" s="144"/>
      <c r="G84" s="139" t="str">
        <f>IF(D84="","",ROUNDDOWN(D84*F84,0))</f>
        <v/>
      </c>
      <c r="H84" s="86"/>
      <c r="I84" s="226" t="str">
        <f>G84</f>
        <v/>
      </c>
      <c r="J84" s="28"/>
      <c r="K84" s="28"/>
      <c r="L84" s="28"/>
      <c r="M84" s="28"/>
      <c r="N84" s="230"/>
      <c r="O84" s="230"/>
      <c r="P84" s="230"/>
      <c r="Q84" s="230"/>
      <c r="R84" s="230"/>
      <c r="S84" s="230"/>
      <c r="T84" s="230"/>
      <c r="U84" s="230"/>
      <c r="V84" s="230"/>
      <c r="W84" s="228"/>
      <c r="X84" s="228"/>
    </row>
    <row r="85" spans="1:24" ht="17.45" customHeight="1">
      <c r="A85" s="71"/>
      <c r="B85" s="98"/>
      <c r="C85" s="88"/>
      <c r="D85" s="239"/>
      <c r="E85" s="217"/>
      <c r="F85" s="143"/>
      <c r="G85" s="149" t="str">
        <f>IF(F85="",IF(D85="","",ROUNDDOWN(D85*F86,0)),IF(D85="","",ROUNDDOWN(D85*F85,0)))</f>
        <v/>
      </c>
      <c r="H85" s="87"/>
      <c r="I85" s="223"/>
      <c r="J85" s="28"/>
      <c r="K85" s="28"/>
      <c r="L85" s="28"/>
      <c r="M85" s="28"/>
      <c r="N85" s="230"/>
      <c r="O85" s="230"/>
      <c r="P85" s="230"/>
      <c r="Q85" s="230"/>
      <c r="R85" s="230"/>
      <c r="S85" s="230"/>
      <c r="T85" s="230"/>
      <c r="U85" s="228"/>
      <c r="V85" s="228"/>
      <c r="W85" s="228"/>
      <c r="X85" s="228"/>
    </row>
    <row r="86" spans="1:24" ht="17.45" customHeight="1">
      <c r="A86" s="72"/>
      <c r="B86" s="212"/>
      <c r="C86" s="89"/>
      <c r="D86" s="240"/>
      <c r="E86" s="127"/>
      <c r="F86" s="144"/>
      <c r="G86" s="139" t="str">
        <f>IF(D86="","",ROUNDDOWN(D86*F86,0))</f>
        <v/>
      </c>
      <c r="H86" s="86"/>
      <c r="I86" s="226" t="str">
        <f>G86</f>
        <v/>
      </c>
      <c r="J86" s="28"/>
      <c r="K86" s="28"/>
      <c r="L86" s="28"/>
      <c r="M86" s="28"/>
      <c r="N86" s="230"/>
      <c r="O86" s="230"/>
      <c r="P86" s="230"/>
      <c r="Q86" s="230"/>
      <c r="R86" s="230"/>
      <c r="S86" s="230"/>
      <c r="T86" s="230"/>
      <c r="U86" s="230"/>
      <c r="V86" s="230"/>
      <c r="W86" s="228"/>
      <c r="X86" s="228"/>
    </row>
    <row r="87" spans="1:24" ht="17.45" customHeight="1">
      <c r="A87" s="71"/>
      <c r="B87" s="98"/>
      <c r="C87" s="88"/>
      <c r="D87" s="239"/>
      <c r="E87" s="217"/>
      <c r="F87" s="143"/>
      <c r="G87" s="149" t="str">
        <f>IF(F87="",IF(D87="","",ROUNDDOWN(D87*F88,0)),IF(D87="","",ROUNDDOWN(D87*F87,0)))</f>
        <v/>
      </c>
      <c r="H87" s="87"/>
      <c r="I87" s="223"/>
      <c r="J87" s="28"/>
      <c r="K87" s="28"/>
      <c r="L87" s="28"/>
      <c r="M87" s="28"/>
      <c r="N87" s="230"/>
      <c r="O87" s="230"/>
      <c r="P87" s="230"/>
      <c r="Q87" s="230"/>
      <c r="R87" s="230"/>
      <c r="S87" s="230"/>
      <c r="T87" s="230"/>
      <c r="U87" s="228"/>
      <c r="V87" s="228"/>
      <c r="W87" s="228"/>
      <c r="X87" s="228"/>
    </row>
    <row r="88" spans="1:24" ht="17.45" customHeight="1">
      <c r="A88" s="72"/>
      <c r="B88" s="212"/>
      <c r="C88" s="89"/>
      <c r="D88" s="240"/>
      <c r="E88" s="127"/>
      <c r="F88" s="144"/>
      <c r="G88" s="139" t="str">
        <f>IF(D88="","",ROUNDDOWN(D88*F88,0))</f>
        <v/>
      </c>
      <c r="H88" s="86"/>
      <c r="I88" s="226" t="str">
        <f>G88</f>
        <v/>
      </c>
      <c r="J88" s="28"/>
      <c r="K88" s="28"/>
      <c r="L88" s="28"/>
      <c r="M88" s="28"/>
      <c r="N88" s="230"/>
      <c r="O88" s="230"/>
      <c r="P88" s="230"/>
      <c r="Q88" s="230"/>
      <c r="R88" s="230"/>
      <c r="S88" s="230"/>
      <c r="T88" s="230"/>
      <c r="U88" s="230"/>
      <c r="V88" s="230"/>
      <c r="W88" s="228"/>
      <c r="X88" s="228"/>
    </row>
    <row r="89" spans="1:24" ht="17.45" customHeight="1">
      <c r="A89" s="71"/>
      <c r="B89" s="98"/>
      <c r="C89" s="88"/>
      <c r="D89" s="239"/>
      <c r="E89" s="217"/>
      <c r="F89" s="143"/>
      <c r="G89" s="149" t="str">
        <f>IF(F89="",IF(D89="","",ROUNDDOWN(D89*F90,0)),IF(D89="","",ROUNDDOWN(D89*F89,0)))</f>
        <v/>
      </c>
      <c r="H89" s="87"/>
      <c r="I89" s="223"/>
      <c r="J89" s="28"/>
      <c r="K89" s="28"/>
      <c r="L89" s="28"/>
      <c r="M89" s="28"/>
      <c r="N89" s="230"/>
      <c r="O89" s="230"/>
      <c r="P89" s="230"/>
      <c r="Q89" s="230"/>
      <c r="R89" s="230"/>
      <c r="S89" s="230"/>
      <c r="T89" s="230"/>
      <c r="U89" s="228"/>
      <c r="V89" s="228"/>
      <c r="W89" s="228"/>
      <c r="X89" s="228"/>
    </row>
    <row r="90" spans="1:24" ht="17.45" customHeight="1">
      <c r="A90" s="72"/>
      <c r="B90" s="212"/>
      <c r="C90" s="89"/>
      <c r="D90" s="240"/>
      <c r="E90" s="127"/>
      <c r="F90" s="144"/>
      <c r="G90" s="139" t="str">
        <f>IF(D90="","",ROUNDDOWN(D90*F90,0))</f>
        <v/>
      </c>
      <c r="H90" s="86"/>
      <c r="I90" s="236" t="str">
        <f>G90</f>
        <v/>
      </c>
      <c r="J90" s="28"/>
      <c r="K90" s="28"/>
      <c r="L90" s="28"/>
      <c r="M90" s="28"/>
      <c r="N90" s="230"/>
      <c r="O90" s="230"/>
      <c r="P90" s="230"/>
      <c r="Q90" s="230"/>
      <c r="R90" s="230"/>
      <c r="S90" s="230"/>
      <c r="T90" s="230"/>
      <c r="U90" s="228"/>
      <c r="V90" s="228"/>
      <c r="W90" s="228"/>
      <c r="X90" s="228"/>
    </row>
    <row r="91" spans="1:24" ht="17.45" customHeight="1">
      <c r="A91" s="71"/>
      <c r="B91" s="98"/>
      <c r="C91" s="88"/>
      <c r="D91" s="239"/>
      <c r="E91" s="217"/>
      <c r="F91" s="143"/>
      <c r="G91" s="143"/>
      <c r="H91" s="87"/>
      <c r="I91" s="223"/>
      <c r="J91" s="28"/>
      <c r="K91" s="28"/>
      <c r="L91" s="28"/>
      <c r="M91" s="28"/>
      <c r="N91" s="230"/>
      <c r="O91" s="230"/>
      <c r="P91" s="230"/>
      <c r="Q91" s="230"/>
      <c r="R91" s="230"/>
      <c r="S91" s="230"/>
      <c r="T91" s="230"/>
      <c r="U91" s="228"/>
      <c r="V91" s="228"/>
      <c r="W91" s="228"/>
      <c r="X91" s="228"/>
    </row>
    <row r="92" spans="1:24" ht="17.45" customHeight="1">
      <c r="A92" s="72"/>
      <c r="B92" s="93" t="s">
        <v>46</v>
      </c>
      <c r="C92" s="89"/>
      <c r="D92" s="240"/>
      <c r="E92" s="127"/>
      <c r="F92" s="144"/>
      <c r="G92" s="221">
        <f>I92</f>
        <v>1794020</v>
      </c>
      <c r="H92" s="86"/>
      <c r="I92" s="223">
        <f>SUM(I3:I90)</f>
        <v>1794020</v>
      </c>
      <c r="J92" s="28"/>
      <c r="K92" s="28"/>
      <c r="L92" s="28"/>
      <c r="M92" s="28"/>
      <c r="N92" s="230"/>
      <c r="O92" s="230"/>
      <c r="P92" s="230"/>
      <c r="Q92" s="230"/>
      <c r="R92" s="230"/>
      <c r="S92" s="230"/>
      <c r="T92" s="230"/>
      <c r="U92" s="230"/>
      <c r="V92" s="230"/>
      <c r="W92" s="228"/>
      <c r="X92" s="228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5" fitToWidth="1" fitToHeight="0" orientation="landscape" usePrinterDefaults="1" r:id="rId1"/>
  <headerFooter alignWithMargins="0"/>
  <rowBreaks count="2" manualBreakCount="2">
    <brk id="32" max="7" man="1"/>
    <brk id="62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4"/>
  </sheetPr>
  <dimension ref="A1:X212"/>
  <sheetViews>
    <sheetView showZeros="0" view="pageBreakPreview" zoomScaleSheetLayoutView="100" workbookViewId="0">
      <selection activeCell="B62" sqref="B62"/>
    </sheetView>
  </sheetViews>
  <sheetFormatPr defaultColWidth="9" defaultRowHeight="16.5" customHeight="1"/>
  <cols>
    <col min="1" max="1" width="5.125" style="204" customWidth="1"/>
    <col min="2" max="2" width="22.5" style="205" customWidth="1"/>
    <col min="3" max="3" width="32.875" style="206" customWidth="1"/>
    <col min="4" max="4" width="11.125" style="207" customWidth="1"/>
    <col min="5" max="5" width="5.125" style="204" customWidth="1"/>
    <col min="6" max="6" width="12.75" style="208" customWidth="1"/>
    <col min="7" max="7" width="17.75" style="208" customWidth="1"/>
    <col min="8" max="8" width="27.75" style="209" customWidth="1"/>
    <col min="9" max="9" width="12.75" style="1" customWidth="1"/>
    <col min="10" max="10" width="9.625" style="1" customWidth="1"/>
    <col min="11" max="11" width="11.625" style="1" bestFit="1" customWidth="1"/>
    <col min="12" max="13" width="9.375" style="1" customWidth="1"/>
    <col min="14" max="14" width="13.875" style="63" bestFit="1" customWidth="1"/>
    <col min="15" max="15" width="3.75" style="63" customWidth="1"/>
    <col min="16" max="16" width="11.625" style="63" bestFit="1" customWidth="1"/>
    <col min="17" max="17" width="11.625" style="63" customWidth="1"/>
    <col min="18" max="18" width="11.875" style="63" customWidth="1"/>
    <col min="19" max="19" width="13.375" style="63" customWidth="1"/>
    <col min="20" max="20" width="12.375" style="63" customWidth="1"/>
    <col min="21" max="21" width="14.125" style="63" bestFit="1" customWidth="1"/>
    <col min="22" max="22" width="14.75" style="63" customWidth="1"/>
    <col min="23" max="16384" width="9" style="63"/>
  </cols>
  <sheetData>
    <row r="1" spans="1:24" ht="20.100000000000001" customHeight="1">
      <c r="A1" s="71" t="s">
        <v>33</v>
      </c>
      <c r="B1" s="210" t="s">
        <v>11</v>
      </c>
      <c r="C1" s="210" t="s">
        <v>35</v>
      </c>
      <c r="D1" s="213" t="s">
        <v>12</v>
      </c>
      <c r="E1" s="71" t="s">
        <v>16</v>
      </c>
      <c r="F1" s="218" t="s">
        <v>2</v>
      </c>
      <c r="G1" s="218" t="s">
        <v>1</v>
      </c>
      <c r="H1" s="222" t="s">
        <v>7</v>
      </c>
      <c r="I1" s="29"/>
      <c r="J1" s="29"/>
      <c r="K1" s="29"/>
      <c r="L1" s="29"/>
      <c r="M1" s="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0.100000000000001" customHeight="1">
      <c r="A2" s="72"/>
      <c r="B2" s="211"/>
      <c r="C2" s="211"/>
      <c r="D2" s="214"/>
      <c r="E2" s="72"/>
      <c r="F2" s="219"/>
      <c r="G2" s="219"/>
      <c r="H2" s="77"/>
      <c r="I2" s="29"/>
      <c r="J2" s="29"/>
      <c r="K2" s="227"/>
      <c r="L2" s="29"/>
      <c r="M2" s="29"/>
      <c r="N2" s="229"/>
      <c r="O2" s="228"/>
      <c r="P2" s="229"/>
      <c r="Q2" s="229"/>
      <c r="R2" s="229"/>
      <c r="S2" s="229"/>
      <c r="T2" s="229"/>
      <c r="U2" s="229"/>
      <c r="V2" s="228"/>
      <c r="W2" s="228"/>
      <c r="X2" s="228"/>
    </row>
    <row r="3" spans="1:24" ht="17.45" customHeight="1">
      <c r="A3" s="71"/>
      <c r="B3" s="95"/>
      <c r="C3" s="88"/>
      <c r="D3" s="117"/>
      <c r="E3" s="217"/>
      <c r="F3" s="143"/>
      <c r="G3" s="149" t="str">
        <f>IF(F3="",IF(D3="","",ROUNDDOWN(D3*F4,0)),IF(D3="","",ROUNDDOWN(D3*F3,0)))</f>
        <v/>
      </c>
      <c r="H3" s="87"/>
      <c r="I3" s="28"/>
      <c r="J3" s="28"/>
      <c r="K3" s="28"/>
      <c r="L3" s="28"/>
      <c r="M3" s="28"/>
      <c r="N3" s="230"/>
      <c r="O3" s="230"/>
      <c r="P3" s="230"/>
      <c r="Q3" s="230"/>
      <c r="R3" s="230"/>
      <c r="S3" s="230"/>
      <c r="T3" s="230"/>
      <c r="U3" s="228"/>
      <c r="V3" s="228"/>
      <c r="W3" s="228"/>
      <c r="X3" s="228"/>
    </row>
    <row r="4" spans="1:24" ht="17.45" customHeight="1">
      <c r="A4" s="72">
        <f>'建築工事（救助訓練塔）総括'!A26</f>
        <v>11</v>
      </c>
      <c r="B4" s="235" t="str">
        <f>'建築工事（救助訓練塔）総括'!B26</f>
        <v>金属製建具工事</v>
      </c>
      <c r="C4" s="89"/>
      <c r="D4" s="118"/>
      <c r="E4" s="127"/>
      <c r="F4" s="144"/>
      <c r="G4" s="139" t="str">
        <f>IF(D4="","",ROUNDDOWN(D4*F4,0))</f>
        <v/>
      </c>
      <c r="H4" s="86"/>
      <c r="I4" s="226" t="str">
        <f>G4</f>
        <v/>
      </c>
      <c r="J4" s="28"/>
      <c r="K4" s="28"/>
      <c r="L4" s="28"/>
      <c r="M4" s="28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17.45" customHeight="1">
      <c r="A5" s="245"/>
      <c r="B5" s="98"/>
      <c r="C5" s="88"/>
      <c r="D5" s="117"/>
      <c r="E5" s="217"/>
      <c r="F5" s="143"/>
      <c r="G5" s="149" t="str">
        <f>IF(F5="",IF(D5="","",ROUNDDOWN(D5*F6,0)),IF(D5="","",ROUNDDOWN(D5*F5,0)))</f>
        <v/>
      </c>
      <c r="H5" s="87"/>
      <c r="I5" s="223"/>
      <c r="J5" s="28"/>
      <c r="K5" s="28"/>
      <c r="L5" s="28"/>
      <c r="M5" s="28"/>
      <c r="N5" s="230"/>
      <c r="O5" s="230"/>
      <c r="P5" s="230"/>
      <c r="Q5" s="230"/>
      <c r="R5" s="230"/>
      <c r="S5" s="230"/>
      <c r="T5" s="230"/>
      <c r="U5" s="228"/>
      <c r="V5" s="228"/>
      <c r="W5" s="228"/>
      <c r="X5" s="228"/>
    </row>
    <row r="6" spans="1:24" ht="17.45" customHeight="1">
      <c r="A6" s="244" t="s">
        <v>356</v>
      </c>
      <c r="B6" s="212" t="s">
        <v>122</v>
      </c>
      <c r="C6" s="89"/>
      <c r="D6" s="118">
        <v>1</v>
      </c>
      <c r="E6" s="127" t="s">
        <v>41</v>
      </c>
      <c r="F6" s="144">
        <f>G62</f>
        <v>964800</v>
      </c>
      <c r="G6" s="139">
        <f>IF(D6="","",ROUNDDOWN(D6*F6,0))</f>
        <v>964800</v>
      </c>
      <c r="H6" s="86"/>
      <c r="I6" s="226">
        <f>G6</f>
        <v>964800</v>
      </c>
      <c r="J6" s="28"/>
      <c r="K6" s="28"/>
      <c r="L6" s="28"/>
      <c r="M6" s="28"/>
      <c r="N6" s="230"/>
      <c r="O6" s="230"/>
      <c r="P6" s="230"/>
      <c r="Q6" s="230"/>
      <c r="R6" s="230"/>
      <c r="S6" s="230"/>
      <c r="T6" s="230"/>
      <c r="U6" s="228"/>
      <c r="V6" s="228"/>
      <c r="W6" s="228"/>
      <c r="X6" s="228"/>
    </row>
    <row r="7" spans="1:24" ht="17.45" customHeight="1">
      <c r="A7" s="245"/>
      <c r="B7" s="98"/>
      <c r="C7" s="88"/>
      <c r="D7" s="117"/>
      <c r="E7" s="217"/>
      <c r="F7" s="143"/>
      <c r="G7" s="149" t="str">
        <f>IF(F7="",IF(D7="","",ROUNDDOWN(D7*F8,0)),IF(D7="","",ROUNDDOWN(D7*F7,0)))</f>
        <v/>
      </c>
      <c r="H7" s="87"/>
      <c r="I7" s="28"/>
      <c r="J7" s="28"/>
      <c r="K7" s="28"/>
      <c r="L7" s="28"/>
      <c r="M7" s="28"/>
      <c r="N7" s="230"/>
      <c r="O7" s="230"/>
      <c r="P7" s="230"/>
      <c r="Q7" s="230"/>
      <c r="R7" s="230"/>
      <c r="S7" s="230"/>
      <c r="T7" s="230"/>
      <c r="U7" s="228"/>
      <c r="V7" s="228"/>
      <c r="W7" s="228"/>
      <c r="X7" s="228"/>
    </row>
    <row r="8" spans="1:24" ht="17.45" customHeight="1">
      <c r="A8" s="244" t="s">
        <v>357</v>
      </c>
      <c r="B8" s="212" t="s">
        <v>121</v>
      </c>
      <c r="C8" s="89"/>
      <c r="D8" s="118">
        <v>1</v>
      </c>
      <c r="E8" s="127" t="s">
        <v>41</v>
      </c>
      <c r="F8" s="144">
        <f>G92</f>
        <v>2277500</v>
      </c>
      <c r="G8" s="139">
        <f>IF(D8="","",ROUNDDOWN(D8*F8,0))</f>
        <v>2277500</v>
      </c>
      <c r="H8" s="86"/>
      <c r="I8" s="226">
        <f>G8</f>
        <v>2277500</v>
      </c>
      <c r="J8" s="28"/>
      <c r="K8" s="28"/>
      <c r="L8" s="28"/>
      <c r="M8" s="28"/>
      <c r="N8" s="230"/>
      <c r="O8" s="230"/>
      <c r="P8" s="230"/>
      <c r="Q8" s="230"/>
      <c r="R8" s="230"/>
      <c r="S8" s="230"/>
      <c r="T8" s="230"/>
      <c r="U8" s="230"/>
      <c r="V8" s="230"/>
      <c r="W8" s="228"/>
      <c r="X8" s="228"/>
    </row>
    <row r="9" spans="1:24" ht="17.45" customHeight="1">
      <c r="A9" s="245"/>
      <c r="B9" s="98"/>
      <c r="C9" s="88"/>
      <c r="D9" s="117"/>
      <c r="E9" s="217"/>
      <c r="F9" s="143"/>
      <c r="G9" s="149" t="str">
        <f>IF(F9="",IF(D9="","",ROUNDDOWN(D9*F10,0)),IF(D9="","",ROUNDDOWN(D9*F9,0)))</f>
        <v/>
      </c>
      <c r="H9" s="87"/>
      <c r="I9" s="28"/>
      <c r="J9" s="28"/>
      <c r="K9" s="28"/>
      <c r="L9" s="28"/>
      <c r="M9" s="28"/>
      <c r="N9" s="230"/>
      <c r="O9" s="230"/>
      <c r="P9" s="230"/>
      <c r="Q9" s="230"/>
      <c r="R9" s="230"/>
      <c r="S9" s="230"/>
      <c r="T9" s="230"/>
      <c r="U9" s="228"/>
      <c r="V9" s="228"/>
      <c r="W9" s="228"/>
      <c r="X9" s="228"/>
    </row>
    <row r="10" spans="1:24" ht="17.45" customHeight="1">
      <c r="A10" s="244" t="s">
        <v>60</v>
      </c>
      <c r="B10" s="212" t="s">
        <v>240</v>
      </c>
      <c r="C10" s="89"/>
      <c r="D10" s="118">
        <v>1</v>
      </c>
      <c r="E10" s="127" t="s">
        <v>41</v>
      </c>
      <c r="F10" s="144">
        <f>G122</f>
        <v>1066240</v>
      </c>
      <c r="G10" s="139">
        <f>IF(D10="","",ROUNDDOWN(D10*F10,0))</f>
        <v>1066240</v>
      </c>
      <c r="H10" s="86"/>
      <c r="I10" s="226">
        <f>G10</f>
        <v>1066240</v>
      </c>
      <c r="J10" s="28"/>
      <c r="K10" s="28"/>
      <c r="L10" s="28"/>
      <c r="M10" s="28"/>
      <c r="N10" s="230"/>
      <c r="O10" s="230"/>
      <c r="P10" s="230"/>
      <c r="Q10" s="230"/>
      <c r="R10" s="230"/>
      <c r="S10" s="230"/>
      <c r="T10" s="230"/>
      <c r="U10" s="230"/>
      <c r="V10" s="230"/>
      <c r="W10" s="228"/>
      <c r="X10" s="228"/>
    </row>
    <row r="11" spans="1:24" ht="17.45" customHeight="1">
      <c r="A11" s="245"/>
      <c r="B11" s="98"/>
      <c r="C11" s="88"/>
      <c r="D11" s="117"/>
      <c r="E11" s="217"/>
      <c r="F11" s="143"/>
      <c r="G11" s="149" t="str">
        <f>IF(F11="",IF(D11="","",ROUNDDOWN(D11*F12,0)),IF(D11="","",ROUNDDOWN(D11*F11,0)))</f>
        <v/>
      </c>
      <c r="H11" s="87"/>
      <c r="I11" s="28"/>
      <c r="J11" s="28"/>
      <c r="K11" s="28"/>
      <c r="L11" s="28"/>
      <c r="M11" s="28"/>
      <c r="N11" s="230"/>
      <c r="O11" s="230"/>
      <c r="P11" s="230"/>
      <c r="Q11" s="230"/>
      <c r="R11" s="230"/>
      <c r="S11" s="230"/>
      <c r="T11" s="230"/>
      <c r="U11" s="228"/>
      <c r="V11" s="228"/>
      <c r="W11" s="228"/>
      <c r="X11" s="228"/>
    </row>
    <row r="12" spans="1:24" ht="17.45" customHeight="1">
      <c r="A12" s="244" t="s">
        <v>235</v>
      </c>
      <c r="B12" s="212" t="s">
        <v>4</v>
      </c>
      <c r="C12" s="89"/>
      <c r="D12" s="118">
        <v>1</v>
      </c>
      <c r="E12" s="127" t="s">
        <v>41</v>
      </c>
      <c r="F12" s="144">
        <f>G152</f>
        <v>1747000</v>
      </c>
      <c r="G12" s="139">
        <f>IF(D12="","",ROUNDDOWN(D12*F12,0))</f>
        <v>1747000</v>
      </c>
      <c r="H12" s="86"/>
      <c r="I12" s="226">
        <f>G12</f>
        <v>1747000</v>
      </c>
      <c r="J12" s="28"/>
      <c r="K12" s="28"/>
      <c r="L12" s="28"/>
      <c r="M12" s="28"/>
      <c r="N12" s="230"/>
      <c r="O12" s="230"/>
      <c r="P12" s="230"/>
      <c r="Q12" s="230"/>
      <c r="R12" s="230"/>
      <c r="S12" s="230"/>
      <c r="T12" s="230"/>
      <c r="U12" s="230"/>
      <c r="V12" s="230"/>
      <c r="W12" s="228"/>
      <c r="X12" s="228"/>
    </row>
    <row r="13" spans="1:24" ht="17.45" customHeight="1">
      <c r="A13" s="245"/>
      <c r="B13" s="98"/>
      <c r="C13" s="88"/>
      <c r="D13" s="117"/>
      <c r="E13" s="217"/>
      <c r="F13" s="143"/>
      <c r="G13" s="149" t="str">
        <f>IF(F13="",IF(D13="","",ROUNDDOWN(D13*F14,0)),IF(D13="","",ROUNDDOWN(D13*F13,0)))</f>
        <v/>
      </c>
      <c r="H13" s="87"/>
      <c r="I13" s="28"/>
      <c r="J13" s="28"/>
      <c r="K13" s="28"/>
      <c r="L13" s="28"/>
      <c r="M13" s="28"/>
      <c r="N13" s="230"/>
      <c r="O13" s="230"/>
      <c r="P13" s="230"/>
      <c r="Q13" s="230"/>
      <c r="R13" s="230"/>
      <c r="S13" s="230"/>
      <c r="T13" s="230"/>
      <c r="U13" s="228"/>
      <c r="V13" s="228"/>
      <c r="W13" s="228"/>
      <c r="X13" s="228"/>
    </row>
    <row r="14" spans="1:24" ht="17.45" customHeight="1">
      <c r="A14" s="244"/>
      <c r="B14" s="212"/>
      <c r="C14" s="89"/>
      <c r="D14" s="118"/>
      <c r="E14" s="127"/>
      <c r="F14" s="144"/>
      <c r="G14" s="139" t="str">
        <f>IF(D14="","",ROUNDDOWN(D14*F14,0))</f>
        <v/>
      </c>
      <c r="H14" s="86"/>
      <c r="I14" s="226" t="str">
        <f>G14</f>
        <v/>
      </c>
      <c r="J14" s="28"/>
      <c r="K14" s="28"/>
      <c r="L14" s="28"/>
      <c r="M14" s="28"/>
      <c r="N14" s="230"/>
      <c r="O14" s="230"/>
      <c r="P14" s="230"/>
      <c r="Q14" s="230"/>
      <c r="R14" s="230"/>
      <c r="S14" s="230"/>
      <c r="T14" s="230"/>
      <c r="U14" s="230"/>
      <c r="V14" s="230"/>
      <c r="W14" s="228"/>
      <c r="X14" s="228"/>
    </row>
    <row r="15" spans="1:24" ht="17.45" customHeight="1">
      <c r="A15" s="245"/>
      <c r="B15" s="98"/>
      <c r="C15" s="88"/>
      <c r="D15" s="117"/>
      <c r="E15" s="217"/>
      <c r="F15" s="143"/>
      <c r="G15" s="149" t="str">
        <f>IF(F15="",IF(D15="","",ROUNDDOWN(D15*F16,0)),IF(D15="","",ROUNDDOWN(D15*F15,0)))</f>
        <v/>
      </c>
      <c r="H15" s="87"/>
      <c r="I15" s="28"/>
      <c r="J15" s="28"/>
      <c r="K15" s="28"/>
      <c r="L15" s="28"/>
      <c r="M15" s="28"/>
      <c r="N15" s="230"/>
      <c r="O15" s="230"/>
      <c r="P15" s="230"/>
      <c r="Q15" s="230"/>
      <c r="R15" s="230"/>
      <c r="S15" s="230"/>
      <c r="T15" s="230"/>
      <c r="U15" s="228"/>
      <c r="V15" s="228"/>
      <c r="W15" s="228"/>
      <c r="X15" s="228"/>
    </row>
    <row r="16" spans="1:24" ht="17.45" customHeight="1">
      <c r="A16" s="244"/>
      <c r="B16" s="212"/>
      <c r="C16" s="89"/>
      <c r="D16" s="118"/>
      <c r="E16" s="127"/>
      <c r="F16" s="144"/>
      <c r="G16" s="139" t="str">
        <f>IF(D16="","",ROUNDDOWN(D16*F16,0))</f>
        <v/>
      </c>
      <c r="H16" s="86"/>
      <c r="I16" s="226" t="str">
        <f>G16</f>
        <v/>
      </c>
      <c r="J16" s="28"/>
      <c r="K16" s="28"/>
      <c r="L16" s="28"/>
      <c r="M16" s="28"/>
      <c r="N16" s="230"/>
      <c r="O16" s="230"/>
      <c r="P16" s="230"/>
      <c r="Q16" s="230"/>
      <c r="R16" s="230"/>
      <c r="S16" s="230"/>
      <c r="T16" s="230"/>
      <c r="U16" s="230"/>
      <c r="V16" s="230"/>
      <c r="W16" s="228"/>
      <c r="X16" s="228"/>
    </row>
    <row r="17" spans="1:24" ht="17.45" customHeight="1">
      <c r="A17" s="245"/>
      <c r="B17" s="98"/>
      <c r="C17" s="88"/>
      <c r="D17" s="117"/>
      <c r="E17" s="217"/>
      <c r="F17" s="143"/>
      <c r="G17" s="149" t="str">
        <f>IF(F17="",IF(D17="","",ROUNDDOWN(D17*F18,0)),IF(D17="","",ROUNDDOWN(D17*F17,0)))</f>
        <v/>
      </c>
      <c r="H17" s="87"/>
      <c r="I17" s="28"/>
      <c r="J17" s="28"/>
      <c r="K17" s="28"/>
      <c r="L17" s="28"/>
      <c r="M17" s="28"/>
      <c r="N17" s="230"/>
      <c r="O17" s="230"/>
      <c r="P17" s="230"/>
      <c r="Q17" s="230"/>
      <c r="R17" s="230"/>
      <c r="S17" s="230"/>
      <c r="T17" s="230"/>
      <c r="U17" s="228"/>
      <c r="V17" s="228"/>
      <c r="W17" s="228"/>
      <c r="X17" s="228"/>
    </row>
    <row r="18" spans="1:24" ht="17.45" customHeight="1">
      <c r="A18" s="244"/>
      <c r="B18" s="212"/>
      <c r="C18" s="89"/>
      <c r="D18" s="118"/>
      <c r="E18" s="127"/>
      <c r="F18" s="144"/>
      <c r="G18" s="139" t="str">
        <f>IF(D18="","",ROUNDDOWN(D18*F18,0))</f>
        <v/>
      </c>
      <c r="H18" s="86"/>
      <c r="I18" s="226" t="str">
        <f>G18</f>
        <v/>
      </c>
      <c r="J18" s="28"/>
      <c r="K18" s="28"/>
      <c r="L18" s="28"/>
      <c r="M18" s="28"/>
      <c r="N18" s="230"/>
      <c r="O18" s="230"/>
      <c r="P18" s="230"/>
      <c r="Q18" s="230"/>
      <c r="R18" s="230"/>
      <c r="S18" s="230"/>
      <c r="T18" s="230"/>
      <c r="U18" s="230"/>
      <c r="V18" s="230"/>
      <c r="W18" s="228"/>
      <c r="X18" s="228"/>
    </row>
    <row r="19" spans="1:24" ht="17.45" customHeight="1">
      <c r="A19" s="245"/>
      <c r="B19" s="98"/>
      <c r="C19" s="88"/>
      <c r="D19" s="117"/>
      <c r="E19" s="217"/>
      <c r="F19" s="143"/>
      <c r="G19" s="149" t="str">
        <f>IF(F19="",IF(D19="","",ROUNDDOWN(D19*F20,0)),IF(D19="","",ROUNDDOWN(D19*F19,0)))</f>
        <v/>
      </c>
      <c r="H19" s="87"/>
      <c r="I19" s="28"/>
      <c r="J19" s="28"/>
      <c r="K19" s="28"/>
      <c r="L19" s="28"/>
      <c r="M19" s="28"/>
      <c r="N19" s="230"/>
      <c r="O19" s="230"/>
      <c r="P19" s="230"/>
      <c r="Q19" s="230"/>
      <c r="R19" s="230"/>
      <c r="S19" s="230"/>
      <c r="T19" s="230"/>
      <c r="U19" s="228"/>
      <c r="V19" s="228"/>
      <c r="W19" s="228"/>
      <c r="X19" s="228"/>
    </row>
    <row r="20" spans="1:24" ht="17.45" customHeight="1">
      <c r="A20" s="244"/>
      <c r="B20" s="212"/>
      <c r="C20" s="89"/>
      <c r="D20" s="118"/>
      <c r="E20" s="127"/>
      <c r="F20" s="144"/>
      <c r="G20" s="139" t="str">
        <f>IF(D20="","",ROUNDDOWN(D20*F20,0))</f>
        <v/>
      </c>
      <c r="H20" s="86"/>
      <c r="I20" s="226" t="str">
        <f>G20</f>
        <v/>
      </c>
      <c r="J20" s="28"/>
      <c r="K20" s="28"/>
      <c r="L20" s="28"/>
      <c r="M20" s="28"/>
      <c r="N20" s="230"/>
      <c r="O20" s="230"/>
      <c r="P20" s="230"/>
      <c r="Q20" s="230"/>
      <c r="R20" s="230"/>
      <c r="S20" s="230"/>
      <c r="T20" s="230"/>
      <c r="U20" s="230"/>
      <c r="V20" s="230"/>
      <c r="W20" s="228"/>
      <c r="X20" s="228"/>
    </row>
    <row r="21" spans="1:24" ht="17.45" customHeight="1">
      <c r="A21" s="245"/>
      <c r="B21" s="98"/>
      <c r="C21" s="88"/>
      <c r="D21" s="117"/>
      <c r="E21" s="217"/>
      <c r="F21" s="143"/>
      <c r="G21" s="149" t="str">
        <f>IF(F21="",IF(D21="","",ROUNDDOWN(D21*F22,0)),IF(D21="","",ROUNDDOWN(D21*F21,0)))</f>
        <v/>
      </c>
      <c r="H21" s="87"/>
      <c r="I21" s="28"/>
      <c r="J21" s="28"/>
      <c r="K21" s="28"/>
      <c r="L21" s="28"/>
      <c r="M21" s="28"/>
      <c r="N21" s="230"/>
      <c r="O21" s="230"/>
      <c r="P21" s="230"/>
      <c r="Q21" s="230"/>
      <c r="R21" s="230"/>
      <c r="S21" s="230"/>
      <c r="T21" s="230"/>
      <c r="U21" s="228"/>
      <c r="V21" s="228"/>
      <c r="W21" s="228"/>
      <c r="X21" s="228"/>
    </row>
    <row r="22" spans="1:24" ht="17.45" customHeight="1">
      <c r="A22" s="244"/>
      <c r="B22" s="212"/>
      <c r="C22" s="89"/>
      <c r="D22" s="118"/>
      <c r="E22" s="127"/>
      <c r="F22" s="144"/>
      <c r="G22" s="139" t="str">
        <f>IF(D22="","",ROUNDDOWN(D22*F22,0))</f>
        <v/>
      </c>
      <c r="H22" s="86"/>
      <c r="I22" s="226" t="str">
        <f>G22</f>
        <v/>
      </c>
      <c r="J22" s="28"/>
      <c r="K22" s="28"/>
      <c r="L22" s="28"/>
      <c r="M22" s="28"/>
      <c r="N22" s="230"/>
      <c r="O22" s="230"/>
      <c r="P22" s="230"/>
      <c r="Q22" s="230"/>
      <c r="R22" s="230"/>
      <c r="S22" s="230"/>
      <c r="T22" s="230"/>
      <c r="U22" s="230"/>
      <c r="V22" s="230"/>
      <c r="W22" s="228"/>
      <c r="X22" s="228"/>
    </row>
    <row r="23" spans="1:24" ht="17.45" customHeight="1">
      <c r="A23" s="245"/>
      <c r="B23" s="98"/>
      <c r="C23" s="88"/>
      <c r="D23" s="117"/>
      <c r="E23" s="217"/>
      <c r="F23" s="143"/>
      <c r="G23" s="149" t="str">
        <f>IF(F23="",IF(D23="","",ROUNDDOWN(D23*F24,0)),IF(D23="","",ROUNDDOWN(D23*F23,0)))</f>
        <v/>
      </c>
      <c r="H23" s="87"/>
      <c r="I23" s="223"/>
      <c r="J23" s="28"/>
      <c r="K23" s="28"/>
      <c r="L23" s="28"/>
      <c r="M23" s="28"/>
      <c r="N23" s="230"/>
      <c r="O23" s="230"/>
      <c r="P23" s="230"/>
      <c r="Q23" s="230"/>
      <c r="R23" s="230"/>
      <c r="S23" s="230"/>
      <c r="T23" s="230"/>
      <c r="U23" s="228"/>
      <c r="V23" s="228"/>
      <c r="W23" s="228"/>
      <c r="X23" s="228"/>
    </row>
    <row r="24" spans="1:24" ht="17.45" customHeight="1">
      <c r="A24" s="244"/>
      <c r="B24" s="212"/>
      <c r="C24" s="89"/>
      <c r="D24" s="118"/>
      <c r="E24" s="127"/>
      <c r="F24" s="144"/>
      <c r="G24" s="139" t="str">
        <f>IF(D24="","",ROUNDDOWN(D24*F24,0))</f>
        <v/>
      </c>
      <c r="H24" s="86"/>
      <c r="I24" s="226" t="str">
        <f>G24</f>
        <v/>
      </c>
      <c r="J24" s="28"/>
      <c r="K24" s="28"/>
      <c r="L24" s="28"/>
      <c r="M24" s="28"/>
      <c r="N24" s="230"/>
      <c r="O24" s="230"/>
      <c r="P24" s="230"/>
      <c r="Q24" s="230"/>
      <c r="R24" s="230"/>
      <c r="S24" s="230"/>
      <c r="T24" s="230"/>
      <c r="U24" s="230"/>
      <c r="V24" s="230"/>
      <c r="W24" s="228"/>
      <c r="X24" s="228"/>
    </row>
    <row r="25" spans="1:24" ht="17.45" customHeight="1">
      <c r="A25" s="245"/>
      <c r="B25" s="98"/>
      <c r="C25" s="88"/>
      <c r="D25" s="117"/>
      <c r="E25" s="217"/>
      <c r="F25" s="143"/>
      <c r="G25" s="149" t="str">
        <f>IF(F25="",IF(D25="","",ROUNDDOWN(D25*F26,0)),IF(D25="","",ROUNDDOWN(D25*F25,0)))</f>
        <v/>
      </c>
      <c r="H25" s="87"/>
      <c r="I25" s="223"/>
      <c r="J25" s="28"/>
      <c r="K25" s="28"/>
      <c r="L25" s="28"/>
      <c r="M25" s="28"/>
      <c r="N25" s="230"/>
      <c r="O25" s="230"/>
      <c r="P25" s="230"/>
      <c r="Q25" s="230"/>
      <c r="R25" s="230"/>
      <c r="S25" s="230"/>
      <c r="T25" s="230"/>
      <c r="U25" s="228"/>
      <c r="V25" s="228"/>
      <c r="W25" s="228"/>
      <c r="X25" s="228"/>
    </row>
    <row r="26" spans="1:24" ht="17.45" customHeight="1">
      <c r="A26" s="72"/>
      <c r="B26" s="212"/>
      <c r="C26" s="89"/>
      <c r="D26" s="118"/>
      <c r="E26" s="127"/>
      <c r="F26" s="144"/>
      <c r="G26" s="139" t="str">
        <f>IF(D26="","",ROUNDDOWN(D26*F26,0))</f>
        <v/>
      </c>
      <c r="H26" s="86"/>
      <c r="I26" s="226" t="str">
        <f>G26</f>
        <v/>
      </c>
      <c r="J26" s="28"/>
      <c r="K26" s="28"/>
      <c r="L26" s="28"/>
      <c r="M26" s="28"/>
      <c r="N26" s="230"/>
      <c r="O26" s="230"/>
      <c r="P26" s="230"/>
      <c r="Q26" s="230"/>
      <c r="R26" s="230"/>
      <c r="S26" s="230"/>
      <c r="T26" s="230"/>
      <c r="U26" s="230"/>
      <c r="V26" s="230"/>
      <c r="W26" s="228"/>
      <c r="X26" s="228"/>
    </row>
    <row r="27" spans="1:24" ht="17.45" customHeight="1">
      <c r="A27" s="71"/>
      <c r="B27" s="98"/>
      <c r="C27" s="88"/>
      <c r="D27" s="117"/>
      <c r="E27" s="217"/>
      <c r="F27" s="143"/>
      <c r="G27" s="149" t="str">
        <f>IF(F27="",IF(D27="","",ROUNDDOWN(D27*F28,0)),IF(D27="","",ROUNDDOWN(D27*F27,0)))</f>
        <v/>
      </c>
      <c r="H27" s="87"/>
      <c r="I27" s="223"/>
      <c r="J27" s="28"/>
      <c r="K27" s="28"/>
      <c r="L27" s="28"/>
      <c r="M27" s="28"/>
      <c r="N27" s="230"/>
      <c r="O27" s="230"/>
      <c r="P27" s="230"/>
      <c r="Q27" s="230"/>
      <c r="R27" s="230"/>
      <c r="S27" s="230"/>
      <c r="T27" s="230"/>
      <c r="U27" s="228"/>
      <c r="V27" s="228"/>
      <c r="W27" s="228"/>
      <c r="X27" s="228"/>
    </row>
    <row r="28" spans="1:24" ht="17.45" customHeight="1">
      <c r="A28" s="72"/>
      <c r="B28" s="212"/>
      <c r="C28" s="89"/>
      <c r="D28" s="118"/>
      <c r="E28" s="127"/>
      <c r="F28" s="144"/>
      <c r="G28" s="139" t="str">
        <f>IF(D28="","",ROUNDDOWN(D28*F28,0))</f>
        <v/>
      </c>
      <c r="H28" s="86"/>
      <c r="I28" s="226" t="str">
        <f>G28</f>
        <v/>
      </c>
      <c r="J28" s="28"/>
      <c r="K28" s="28"/>
      <c r="L28" s="28"/>
      <c r="M28" s="28"/>
      <c r="N28" s="230"/>
      <c r="O28" s="230"/>
      <c r="P28" s="230"/>
      <c r="Q28" s="230"/>
      <c r="R28" s="230"/>
      <c r="S28" s="230"/>
      <c r="T28" s="230"/>
      <c r="U28" s="230"/>
      <c r="V28" s="230"/>
      <c r="W28" s="228"/>
      <c r="X28" s="228"/>
    </row>
    <row r="29" spans="1:24" ht="17.45" customHeight="1">
      <c r="A29" s="71"/>
      <c r="B29" s="98"/>
      <c r="C29" s="88"/>
      <c r="D29" s="117"/>
      <c r="E29" s="217"/>
      <c r="F29" s="143"/>
      <c r="G29" s="149" t="str">
        <f>IF(F29="",IF(D29="","",ROUNDDOWN(D29*F30,0)),IF(D29="","",ROUNDDOWN(D29*F29,0)))</f>
        <v/>
      </c>
      <c r="H29" s="87"/>
      <c r="I29" s="223"/>
      <c r="J29" s="28"/>
      <c r="K29" s="28"/>
      <c r="L29" s="28"/>
      <c r="M29" s="28"/>
      <c r="N29" s="230"/>
      <c r="O29" s="230"/>
      <c r="P29" s="230"/>
      <c r="Q29" s="230"/>
      <c r="R29" s="230"/>
      <c r="S29" s="230"/>
      <c r="T29" s="230"/>
      <c r="U29" s="228"/>
      <c r="V29" s="228"/>
      <c r="W29" s="228"/>
      <c r="X29" s="228"/>
    </row>
    <row r="30" spans="1:24" ht="17.45" customHeight="1">
      <c r="A30" s="72"/>
      <c r="B30" s="212"/>
      <c r="C30" s="89"/>
      <c r="D30" s="118"/>
      <c r="E30" s="127"/>
      <c r="F30" s="144"/>
      <c r="G30" s="139" t="str">
        <f>IF(D30="","",ROUNDDOWN(D30*F30,0))</f>
        <v/>
      </c>
      <c r="H30" s="86"/>
      <c r="I30" s="236" t="str">
        <f>G30</f>
        <v/>
      </c>
      <c r="J30" s="28"/>
      <c r="K30" s="28"/>
      <c r="L30" s="28"/>
      <c r="M30" s="28"/>
      <c r="N30" s="230"/>
      <c r="O30" s="230"/>
      <c r="P30" s="230"/>
      <c r="Q30" s="230"/>
      <c r="R30" s="230"/>
      <c r="S30" s="230"/>
      <c r="T30" s="230"/>
      <c r="U30" s="228"/>
      <c r="V30" s="228"/>
      <c r="W30" s="228"/>
      <c r="X30" s="228"/>
    </row>
    <row r="31" spans="1:24" ht="17.45" customHeight="1">
      <c r="A31" s="71"/>
      <c r="B31" s="98"/>
      <c r="C31" s="88"/>
      <c r="D31" s="117"/>
      <c r="E31" s="217"/>
      <c r="F31" s="143"/>
      <c r="G31" s="143"/>
      <c r="H31" s="87"/>
      <c r="I31" s="223"/>
      <c r="J31" s="28"/>
      <c r="K31" s="28"/>
      <c r="L31" s="28"/>
      <c r="M31" s="28"/>
      <c r="N31" s="230"/>
      <c r="O31" s="230"/>
      <c r="P31" s="230"/>
      <c r="Q31" s="230"/>
      <c r="R31" s="230"/>
      <c r="S31" s="230"/>
      <c r="T31" s="230"/>
      <c r="U31" s="228"/>
      <c r="V31" s="228"/>
      <c r="W31" s="228"/>
      <c r="X31" s="228"/>
    </row>
    <row r="32" spans="1:24" ht="17.45" customHeight="1">
      <c r="A32" s="72"/>
      <c r="B32" s="93" t="s">
        <v>46</v>
      </c>
      <c r="C32" s="89"/>
      <c r="D32" s="118"/>
      <c r="E32" s="127"/>
      <c r="F32" s="144"/>
      <c r="G32" s="221">
        <f>I32</f>
        <v>6055540</v>
      </c>
      <c r="H32" s="86"/>
      <c r="I32" s="223">
        <f>SUM(I3:I30)</f>
        <v>6055540</v>
      </c>
      <c r="J32" s="28"/>
      <c r="K32" s="28"/>
      <c r="L32" s="28"/>
      <c r="M32" s="28"/>
      <c r="N32" s="230"/>
      <c r="O32" s="230"/>
      <c r="P32" s="230"/>
      <c r="Q32" s="230"/>
      <c r="R32" s="230"/>
      <c r="S32" s="230"/>
      <c r="T32" s="230"/>
      <c r="U32" s="230"/>
      <c r="V32" s="230"/>
      <c r="W32" s="228"/>
      <c r="X32" s="228"/>
    </row>
    <row r="33" spans="1:24" ht="17.45" customHeight="1">
      <c r="A33" s="71"/>
      <c r="B33" s="98"/>
      <c r="C33" s="88"/>
      <c r="D33" s="117"/>
      <c r="E33" s="217"/>
      <c r="F33" s="143"/>
      <c r="G33" s="149" t="str">
        <f>IF(F33="",IF(D33="","",ROUNDDOWN(D33*F34,0)),IF(D33="","",ROUNDDOWN(D33*F33,0)))</f>
        <v/>
      </c>
      <c r="H33" s="87"/>
      <c r="I33" s="28"/>
      <c r="J33" s="28"/>
      <c r="K33" s="28"/>
      <c r="L33" s="28"/>
      <c r="M33" s="28"/>
      <c r="N33" s="230"/>
      <c r="O33" s="230"/>
      <c r="P33" s="230"/>
      <c r="Q33" s="230"/>
      <c r="R33" s="230"/>
      <c r="S33" s="230"/>
      <c r="T33" s="230"/>
      <c r="U33" s="228"/>
      <c r="V33" s="228"/>
      <c r="W33" s="228"/>
      <c r="X33" s="228"/>
    </row>
    <row r="34" spans="1:24" ht="17.45" customHeight="1">
      <c r="A34" s="244" t="s">
        <v>356</v>
      </c>
      <c r="B34" s="212" t="s">
        <v>119</v>
      </c>
      <c r="C34" s="89"/>
      <c r="D34" s="118"/>
      <c r="E34" s="127"/>
      <c r="F34" s="144"/>
      <c r="G34" s="139" t="str">
        <f>IF(D34="","",ROUNDDOWN(D34*F34,0))</f>
        <v/>
      </c>
      <c r="H34" s="86"/>
      <c r="I34" s="28" t="str">
        <f>G34</f>
        <v/>
      </c>
      <c r="J34" s="28"/>
      <c r="K34" s="28"/>
      <c r="L34" s="28"/>
      <c r="M34" s="28"/>
      <c r="N34" s="230"/>
      <c r="O34" s="230"/>
      <c r="P34" s="230"/>
      <c r="Q34" s="230"/>
      <c r="R34" s="230"/>
      <c r="S34" s="230"/>
      <c r="T34" s="230"/>
      <c r="U34" s="228"/>
      <c r="V34" s="228"/>
      <c r="W34" s="228"/>
      <c r="X34" s="228"/>
    </row>
    <row r="35" spans="1:24" ht="17.45" customHeight="1">
      <c r="A35" s="71"/>
      <c r="B35" s="98" t="s">
        <v>178</v>
      </c>
      <c r="C35" s="88"/>
      <c r="D35" s="117"/>
      <c r="E35" s="217"/>
      <c r="F35" s="143"/>
      <c r="G35" s="149" t="str">
        <f>IF(F35="",IF(D35="","",ROUNDDOWN(D35*F36,0)),IF(D35="","",ROUNDDOWN(D35*F35,0)))</f>
        <v/>
      </c>
      <c r="H35" s="87"/>
      <c r="I35" s="223"/>
      <c r="J35" s="28"/>
      <c r="K35" s="28"/>
      <c r="L35" s="28"/>
      <c r="M35" s="28"/>
      <c r="N35" s="230"/>
      <c r="O35" s="230"/>
      <c r="P35" s="230"/>
      <c r="Q35" s="230"/>
      <c r="R35" s="230"/>
      <c r="S35" s="230"/>
      <c r="T35" s="230"/>
      <c r="U35" s="228"/>
      <c r="V35" s="228"/>
      <c r="W35" s="228"/>
      <c r="X35" s="228"/>
    </row>
    <row r="36" spans="1:24" ht="17.45" customHeight="1">
      <c r="A36" s="72"/>
      <c r="B36" s="212" t="s">
        <v>127</v>
      </c>
      <c r="C36" s="89" t="s">
        <v>5</v>
      </c>
      <c r="D36" s="118">
        <v>1</v>
      </c>
      <c r="E36" s="127" t="s">
        <v>94</v>
      </c>
      <c r="F36" s="144">
        <v>231300</v>
      </c>
      <c r="G36" s="139">
        <f>IF(D36="","",ROUNDDOWN(D36*F36,0))</f>
        <v>231300</v>
      </c>
      <c r="H36" s="86"/>
      <c r="I36" s="226">
        <f>G36</f>
        <v>231300</v>
      </c>
      <c r="K36" s="28" t="s">
        <v>295</v>
      </c>
      <c r="L36" s="28"/>
      <c r="M36" s="28"/>
      <c r="N36" s="230"/>
      <c r="O36" s="230"/>
      <c r="P36" s="230"/>
      <c r="Q36" s="230"/>
      <c r="R36" s="230"/>
      <c r="S36" s="230"/>
      <c r="T36" s="230"/>
      <c r="U36" s="228"/>
      <c r="V36" s="228"/>
      <c r="W36" s="228"/>
      <c r="X36" s="228"/>
    </row>
    <row r="37" spans="1:24" ht="17.45" customHeight="1">
      <c r="A37" s="71"/>
      <c r="B37" s="98" t="s">
        <v>151</v>
      </c>
      <c r="C37" s="88"/>
      <c r="D37" s="117"/>
      <c r="E37" s="217"/>
      <c r="F37" s="143"/>
      <c r="G37" s="149" t="str">
        <f>IF(F37="",IF(D37="","",ROUNDDOWN(D37*F38,0)),IF(D37="","",ROUNDDOWN(D37*F37,0)))</f>
        <v/>
      </c>
      <c r="H37" s="87"/>
      <c r="I37" s="28"/>
      <c r="J37" s="28"/>
      <c r="K37" s="28"/>
      <c r="L37" s="28"/>
      <c r="M37" s="28"/>
      <c r="N37" s="230"/>
      <c r="O37" s="230"/>
      <c r="P37" s="230"/>
      <c r="Q37" s="230"/>
      <c r="R37" s="230"/>
      <c r="S37" s="230"/>
      <c r="T37" s="230"/>
      <c r="U37" s="228"/>
      <c r="V37" s="228"/>
      <c r="W37" s="228"/>
      <c r="X37" s="228"/>
    </row>
    <row r="38" spans="1:24" ht="17.45" customHeight="1">
      <c r="A38" s="72"/>
      <c r="B38" s="212" t="s">
        <v>127</v>
      </c>
      <c r="C38" s="89" t="s">
        <v>238</v>
      </c>
      <c r="D38" s="118">
        <v>3</v>
      </c>
      <c r="E38" s="127" t="s">
        <v>94</v>
      </c>
      <c r="F38" s="144">
        <v>139400</v>
      </c>
      <c r="G38" s="139">
        <f>IF(D38="","",ROUNDDOWN(D38*F38,0))</f>
        <v>418200</v>
      </c>
      <c r="H38" s="86"/>
      <c r="I38" s="226">
        <f>G38</f>
        <v>418200</v>
      </c>
      <c r="J38" s="28"/>
      <c r="K38" s="28" t="s">
        <v>296</v>
      </c>
      <c r="L38" s="28"/>
      <c r="M38" s="28"/>
      <c r="N38" s="230"/>
      <c r="O38" s="230"/>
      <c r="P38" s="230"/>
      <c r="Q38" s="230"/>
      <c r="R38" s="230"/>
      <c r="S38" s="230"/>
      <c r="T38" s="230"/>
      <c r="U38" s="230"/>
      <c r="V38" s="230"/>
      <c r="W38" s="228"/>
      <c r="X38" s="228"/>
    </row>
    <row r="39" spans="1:24" ht="17.45" customHeight="1">
      <c r="A39" s="71"/>
      <c r="B39" s="98" t="s">
        <v>180</v>
      </c>
      <c r="C39" s="88"/>
      <c r="D39" s="117"/>
      <c r="E39" s="217"/>
      <c r="F39" s="143"/>
      <c r="G39" s="149" t="str">
        <f>IF(F39="",IF(D39="","",ROUNDDOWN(D39*F40,0)),IF(D39="","",ROUNDDOWN(D39*F39,0)))</f>
        <v/>
      </c>
      <c r="H39" s="87"/>
      <c r="I39" s="28"/>
      <c r="J39" s="28"/>
      <c r="K39" s="28"/>
      <c r="L39" s="28"/>
      <c r="M39" s="28"/>
      <c r="N39" s="230"/>
      <c r="O39" s="230"/>
      <c r="P39" s="230"/>
      <c r="Q39" s="230"/>
      <c r="R39" s="230"/>
      <c r="S39" s="230"/>
      <c r="T39" s="230"/>
      <c r="U39" s="228"/>
      <c r="V39" s="228"/>
      <c r="W39" s="228"/>
      <c r="X39" s="228"/>
    </row>
    <row r="40" spans="1:24" ht="17.45" customHeight="1">
      <c r="A40" s="72"/>
      <c r="B40" s="212" t="s">
        <v>127</v>
      </c>
      <c r="C40" s="89" t="s">
        <v>252</v>
      </c>
      <c r="D40" s="118">
        <v>1</v>
      </c>
      <c r="E40" s="127" t="s">
        <v>94</v>
      </c>
      <c r="F40" s="144">
        <v>79000</v>
      </c>
      <c r="G40" s="139">
        <f>IF(D40="","",ROUNDDOWN(D40*F40,0))</f>
        <v>79000</v>
      </c>
      <c r="H40" s="86"/>
      <c r="I40" s="226">
        <f>G40</f>
        <v>79000</v>
      </c>
      <c r="J40" s="28"/>
      <c r="K40" s="28" t="s">
        <v>277</v>
      </c>
      <c r="L40" s="28"/>
      <c r="M40" s="28"/>
      <c r="N40" s="230"/>
      <c r="O40" s="230"/>
      <c r="P40" s="230"/>
      <c r="Q40" s="230"/>
      <c r="R40" s="230"/>
      <c r="S40" s="230"/>
      <c r="T40" s="230"/>
      <c r="U40" s="230"/>
      <c r="V40" s="230"/>
      <c r="W40" s="228"/>
      <c r="X40" s="228"/>
    </row>
    <row r="41" spans="1:24" ht="17.45" customHeight="1">
      <c r="A41" s="71"/>
      <c r="B41" s="98" t="s">
        <v>181</v>
      </c>
      <c r="C41" s="88"/>
      <c r="D41" s="117"/>
      <c r="E41" s="217"/>
      <c r="F41" s="143"/>
      <c r="G41" s="149" t="str">
        <f>IF(F41="",IF(D41="","",ROUNDDOWN(D41*F42,0)),IF(D41="","",ROUNDDOWN(D41*F41,0)))</f>
        <v/>
      </c>
      <c r="H41" s="87"/>
      <c r="I41" s="28"/>
      <c r="J41" s="28"/>
      <c r="K41" s="28"/>
      <c r="L41" s="28"/>
      <c r="M41" s="28"/>
      <c r="N41" s="230"/>
      <c r="O41" s="230"/>
      <c r="P41" s="230"/>
      <c r="Q41" s="230"/>
      <c r="R41" s="230"/>
      <c r="S41" s="230"/>
      <c r="T41" s="230"/>
      <c r="U41" s="228"/>
      <c r="V41" s="228"/>
      <c r="W41" s="228"/>
      <c r="X41" s="228"/>
    </row>
    <row r="42" spans="1:24" ht="17.45" customHeight="1">
      <c r="A42" s="72"/>
      <c r="B42" s="212" t="s">
        <v>127</v>
      </c>
      <c r="C42" s="89" t="s">
        <v>253</v>
      </c>
      <c r="D42" s="118">
        <v>1</v>
      </c>
      <c r="E42" s="127" t="s">
        <v>94</v>
      </c>
      <c r="F42" s="144">
        <v>67450</v>
      </c>
      <c r="G42" s="139">
        <f>IF(D42="","",ROUNDDOWN(D42*F42,0))</f>
        <v>67450</v>
      </c>
      <c r="H42" s="86"/>
      <c r="I42" s="226">
        <f>G42</f>
        <v>67450</v>
      </c>
      <c r="J42" s="28"/>
      <c r="K42" s="28" t="s">
        <v>297</v>
      </c>
      <c r="L42" s="28"/>
      <c r="M42" s="28"/>
      <c r="N42" s="230"/>
      <c r="O42" s="230"/>
      <c r="P42" s="230"/>
      <c r="Q42" s="230"/>
      <c r="R42" s="230"/>
      <c r="S42" s="230"/>
      <c r="T42" s="230"/>
      <c r="U42" s="230"/>
      <c r="V42" s="230"/>
      <c r="W42" s="228"/>
      <c r="X42" s="228"/>
    </row>
    <row r="43" spans="1:24" ht="17.45" customHeight="1">
      <c r="A43" s="71"/>
      <c r="B43" s="98" t="s">
        <v>86</v>
      </c>
      <c r="C43" s="88"/>
      <c r="D43" s="117"/>
      <c r="E43" s="217"/>
      <c r="F43" s="143"/>
      <c r="G43" s="149" t="str">
        <f>IF(F43="",IF(D43="","",ROUNDDOWN(D43*F44,0)),IF(D43="","",ROUNDDOWN(D43*F43,0)))</f>
        <v/>
      </c>
      <c r="H43" s="87"/>
      <c r="I43" s="28"/>
      <c r="J43" s="28"/>
      <c r="K43" s="28"/>
      <c r="L43" s="28"/>
      <c r="M43" s="28"/>
      <c r="N43" s="230"/>
      <c r="O43" s="230"/>
      <c r="P43" s="230"/>
      <c r="Q43" s="230"/>
      <c r="R43" s="230"/>
      <c r="S43" s="230"/>
      <c r="T43" s="230"/>
      <c r="U43" s="228"/>
      <c r="V43" s="228"/>
      <c r="W43" s="228"/>
      <c r="X43" s="228"/>
    </row>
    <row r="44" spans="1:24" ht="17.45" customHeight="1">
      <c r="A44" s="72"/>
      <c r="B44" s="212" t="s">
        <v>127</v>
      </c>
      <c r="C44" s="89" t="s">
        <v>40</v>
      </c>
      <c r="D44" s="118">
        <v>1</v>
      </c>
      <c r="E44" s="127" t="s">
        <v>94</v>
      </c>
      <c r="F44" s="144">
        <v>75120</v>
      </c>
      <c r="G44" s="139">
        <f>IF(D44="","",ROUNDDOWN(D44*F44,0))</f>
        <v>75120</v>
      </c>
      <c r="H44" s="86"/>
      <c r="I44" s="226">
        <f>G44</f>
        <v>75120</v>
      </c>
      <c r="J44" s="28"/>
      <c r="K44" s="28" t="s">
        <v>239</v>
      </c>
      <c r="L44" s="28"/>
      <c r="M44" s="28"/>
      <c r="N44" s="230"/>
      <c r="O44" s="230"/>
      <c r="P44" s="230"/>
      <c r="Q44" s="230"/>
      <c r="R44" s="230"/>
      <c r="S44" s="230"/>
      <c r="T44" s="230"/>
      <c r="U44" s="230"/>
      <c r="V44" s="230"/>
      <c r="W44" s="228"/>
      <c r="X44" s="228"/>
    </row>
    <row r="45" spans="1:24" ht="17.45" customHeight="1">
      <c r="A45" s="71"/>
      <c r="B45" s="98" t="s">
        <v>183</v>
      </c>
      <c r="C45" s="88"/>
      <c r="D45" s="117"/>
      <c r="E45" s="217"/>
      <c r="F45" s="143"/>
      <c r="G45" s="149" t="str">
        <f>IF(F45="",IF(D45="","",ROUNDDOWN(D45*F46,0)),IF(D45="","",ROUNDDOWN(D45*F45,0)))</f>
        <v/>
      </c>
      <c r="H45" s="87"/>
      <c r="I45" s="28"/>
      <c r="J45" s="28"/>
      <c r="K45" s="28"/>
      <c r="L45" s="28"/>
      <c r="M45" s="28"/>
      <c r="N45" s="230"/>
      <c r="O45" s="230"/>
      <c r="P45" s="230"/>
      <c r="Q45" s="230"/>
      <c r="R45" s="230"/>
      <c r="S45" s="230"/>
      <c r="T45" s="230"/>
      <c r="U45" s="228"/>
      <c r="V45" s="228"/>
      <c r="W45" s="228"/>
      <c r="X45" s="228"/>
    </row>
    <row r="46" spans="1:24" ht="17.45" customHeight="1">
      <c r="A46" s="72"/>
      <c r="B46" s="212" t="s">
        <v>254</v>
      </c>
      <c r="C46" s="89" t="s">
        <v>156</v>
      </c>
      <c r="D46" s="118">
        <v>1</v>
      </c>
      <c r="E46" s="127" t="s">
        <v>94</v>
      </c>
      <c r="F46" s="144">
        <v>93730</v>
      </c>
      <c r="G46" s="139">
        <f>IF(D46="","",ROUNDDOWN(D46*F46,0))</f>
        <v>93730</v>
      </c>
      <c r="H46" s="86"/>
      <c r="I46" s="226">
        <f>G46</f>
        <v>93730</v>
      </c>
      <c r="J46" s="28"/>
      <c r="K46" s="28" t="s">
        <v>298</v>
      </c>
      <c r="L46" s="28"/>
      <c r="M46" s="28"/>
      <c r="N46" s="230"/>
      <c r="O46" s="230"/>
      <c r="P46" s="230"/>
      <c r="Q46" s="230"/>
      <c r="R46" s="230"/>
      <c r="S46" s="230"/>
      <c r="T46" s="230"/>
      <c r="U46" s="230"/>
      <c r="V46" s="230"/>
      <c r="W46" s="228"/>
      <c r="X46" s="228"/>
    </row>
    <row r="47" spans="1:24" ht="17.45" customHeight="1">
      <c r="A47" s="71"/>
      <c r="B47" s="98"/>
      <c r="C47" s="88"/>
      <c r="D47" s="117"/>
      <c r="E47" s="217"/>
      <c r="F47" s="143"/>
      <c r="G47" s="149" t="str">
        <f>IF(F47="",IF(D47="","",ROUNDDOWN(D47*F48,0)),IF(D47="","",ROUNDDOWN(D47*F47,0)))</f>
        <v/>
      </c>
      <c r="H47" s="87"/>
      <c r="I47" s="28"/>
      <c r="J47" s="28"/>
      <c r="K47" s="28"/>
      <c r="L47" s="28"/>
      <c r="M47" s="28"/>
      <c r="N47" s="230"/>
      <c r="O47" s="230"/>
      <c r="P47" s="230"/>
      <c r="Q47" s="230"/>
      <c r="R47" s="230"/>
      <c r="S47" s="230"/>
      <c r="T47" s="230"/>
      <c r="U47" s="228"/>
      <c r="V47" s="228"/>
      <c r="W47" s="228"/>
      <c r="X47" s="228"/>
    </row>
    <row r="48" spans="1:24" ht="17.45" customHeight="1">
      <c r="A48" s="72"/>
      <c r="B48" s="212"/>
      <c r="C48" s="89"/>
      <c r="D48" s="118"/>
      <c r="E48" s="127"/>
      <c r="F48" s="144"/>
      <c r="G48" s="139" t="str">
        <f>IF(D48="","",ROUNDDOWN(D48*F48,0))</f>
        <v/>
      </c>
      <c r="H48" s="86"/>
      <c r="I48" s="226" t="str">
        <f>G48</f>
        <v/>
      </c>
      <c r="J48" s="28"/>
      <c r="K48" s="28"/>
      <c r="L48" s="28"/>
      <c r="M48" s="28"/>
      <c r="N48" s="230"/>
      <c r="O48" s="230"/>
      <c r="P48" s="230"/>
      <c r="Q48" s="230"/>
      <c r="R48" s="230"/>
      <c r="S48" s="230"/>
      <c r="T48" s="230"/>
      <c r="U48" s="230"/>
      <c r="V48" s="230"/>
      <c r="W48" s="228"/>
      <c r="X48" s="228"/>
    </row>
    <row r="49" spans="1:24" ht="17.45" customHeight="1">
      <c r="A49" s="71"/>
      <c r="B49" s="98"/>
      <c r="C49" s="88"/>
      <c r="D49" s="117"/>
      <c r="E49" s="217"/>
      <c r="F49" s="143"/>
      <c r="G49" s="149" t="str">
        <f>IF(F49="",IF(D49="","",ROUNDDOWN(D49*F50,0)),IF(D49="","",ROUNDDOWN(D49*F49,0)))</f>
        <v/>
      </c>
      <c r="H49" s="87"/>
      <c r="I49" s="28"/>
      <c r="J49" s="28"/>
      <c r="K49" s="28"/>
      <c r="L49" s="28"/>
      <c r="M49" s="28"/>
      <c r="N49" s="230"/>
      <c r="O49" s="230"/>
      <c r="P49" s="230"/>
      <c r="Q49" s="230"/>
      <c r="R49" s="230"/>
      <c r="S49" s="230"/>
      <c r="T49" s="230"/>
      <c r="U49" s="228"/>
      <c r="V49" s="228"/>
      <c r="W49" s="228"/>
      <c r="X49" s="228"/>
    </row>
    <row r="50" spans="1:24" ht="17.45" customHeight="1">
      <c r="A50" s="72"/>
      <c r="B50" s="212"/>
      <c r="C50" s="89"/>
      <c r="D50" s="118"/>
      <c r="E50" s="127"/>
      <c r="F50" s="144"/>
      <c r="G50" s="139" t="str">
        <f>IF(D50="","",ROUNDDOWN(D50*F50,0))</f>
        <v/>
      </c>
      <c r="H50" s="86"/>
      <c r="I50" s="226" t="str">
        <f>G50</f>
        <v/>
      </c>
      <c r="J50" s="28"/>
      <c r="K50" s="28"/>
      <c r="L50" s="28"/>
      <c r="M50" s="28"/>
      <c r="N50" s="230"/>
      <c r="O50" s="230"/>
      <c r="P50" s="230"/>
      <c r="Q50" s="230"/>
      <c r="R50" s="230"/>
      <c r="S50" s="230"/>
      <c r="T50" s="230"/>
      <c r="U50" s="230"/>
      <c r="V50" s="230"/>
      <c r="W50" s="228"/>
      <c r="X50" s="228"/>
    </row>
    <row r="51" spans="1:24" ht="17.45" customHeight="1">
      <c r="A51" s="71"/>
      <c r="B51" s="98"/>
      <c r="C51" s="88"/>
      <c r="D51" s="117"/>
      <c r="E51" s="217"/>
      <c r="F51" s="143"/>
      <c r="G51" s="149" t="str">
        <f>IF(F51="",IF(D51="","",ROUNDDOWN(D51*F52,0)),IF(D51="","",ROUNDDOWN(D51*F51,0)))</f>
        <v/>
      </c>
      <c r="H51" s="87"/>
      <c r="I51" s="28"/>
      <c r="J51" s="28"/>
      <c r="K51" s="28"/>
      <c r="L51" s="28"/>
      <c r="M51" s="28"/>
      <c r="N51" s="230"/>
      <c r="O51" s="230"/>
      <c r="P51" s="230"/>
      <c r="Q51" s="230"/>
      <c r="R51" s="230"/>
      <c r="S51" s="230"/>
      <c r="T51" s="230"/>
      <c r="U51" s="228"/>
      <c r="V51" s="228"/>
      <c r="W51" s="228"/>
      <c r="X51" s="228"/>
    </row>
    <row r="52" spans="1:24" ht="17.45" customHeight="1">
      <c r="A52" s="72"/>
      <c r="B52" s="212"/>
      <c r="C52" s="89"/>
      <c r="D52" s="118"/>
      <c r="E52" s="127"/>
      <c r="F52" s="144"/>
      <c r="G52" s="139" t="str">
        <f>IF(D52="","",ROUNDDOWN(D52*F52,0))</f>
        <v/>
      </c>
      <c r="H52" s="86"/>
      <c r="I52" s="226" t="str">
        <f>G52</f>
        <v/>
      </c>
      <c r="J52" s="28"/>
      <c r="K52" s="28"/>
      <c r="L52" s="28"/>
      <c r="M52" s="28"/>
      <c r="N52" s="230"/>
      <c r="O52" s="230"/>
      <c r="P52" s="230"/>
      <c r="Q52" s="230"/>
      <c r="R52" s="230"/>
      <c r="S52" s="230"/>
      <c r="T52" s="230"/>
      <c r="U52" s="230"/>
      <c r="V52" s="230"/>
      <c r="W52" s="228"/>
      <c r="X52" s="228"/>
    </row>
    <row r="53" spans="1:24" ht="17.45" customHeight="1">
      <c r="A53" s="71"/>
      <c r="B53" s="98"/>
      <c r="C53" s="88"/>
      <c r="D53" s="117"/>
      <c r="E53" s="217"/>
      <c r="F53" s="143"/>
      <c r="G53" s="149" t="str">
        <f>IF(F53="",IF(D53="","",ROUNDDOWN(D53*F54,0)),IF(D53="","",ROUNDDOWN(D53*F53,0)))</f>
        <v/>
      </c>
      <c r="H53" s="87"/>
      <c r="I53" s="223"/>
      <c r="J53" s="28"/>
      <c r="K53" s="28"/>
      <c r="L53" s="28"/>
      <c r="M53" s="28"/>
      <c r="N53" s="230"/>
      <c r="O53" s="230"/>
      <c r="P53" s="230"/>
      <c r="Q53" s="230"/>
      <c r="R53" s="230"/>
      <c r="S53" s="230"/>
      <c r="T53" s="230"/>
      <c r="U53" s="228"/>
      <c r="V53" s="228"/>
      <c r="W53" s="228"/>
      <c r="X53" s="228"/>
    </row>
    <row r="54" spans="1:24" ht="17.45" customHeight="1">
      <c r="A54" s="72"/>
      <c r="B54" s="212"/>
      <c r="C54" s="89"/>
      <c r="D54" s="118"/>
      <c r="E54" s="127"/>
      <c r="F54" s="144"/>
      <c r="G54" s="139" t="str">
        <f>IF(D54="","",ROUNDDOWN(D54*F54,0))</f>
        <v/>
      </c>
      <c r="H54" s="86"/>
      <c r="I54" s="226" t="str">
        <f>G54</f>
        <v/>
      </c>
      <c r="J54" s="28"/>
      <c r="K54" s="28"/>
      <c r="L54" s="28"/>
      <c r="M54" s="28"/>
      <c r="N54" s="230"/>
      <c r="O54" s="230"/>
      <c r="P54" s="230"/>
      <c r="Q54" s="230"/>
      <c r="R54" s="230"/>
      <c r="S54" s="230"/>
      <c r="T54" s="230"/>
      <c r="U54" s="230"/>
      <c r="V54" s="230"/>
      <c r="W54" s="228"/>
      <c r="X54" s="228"/>
    </row>
    <row r="55" spans="1:24" ht="17.45" customHeight="1">
      <c r="A55" s="71"/>
      <c r="B55" s="98"/>
      <c r="C55" s="88"/>
      <c r="D55" s="117"/>
      <c r="E55" s="217"/>
      <c r="F55" s="143"/>
      <c r="G55" s="149" t="str">
        <f>IF(F55="",IF(D55="","",ROUNDDOWN(D55*F56,0)),IF(D55="","",ROUNDDOWN(D55*F55,0)))</f>
        <v/>
      </c>
      <c r="H55" s="87"/>
      <c r="I55" s="223"/>
      <c r="J55" s="28"/>
      <c r="K55" s="28"/>
      <c r="L55" s="28"/>
      <c r="M55" s="28"/>
      <c r="N55" s="230"/>
      <c r="O55" s="230"/>
      <c r="P55" s="230"/>
      <c r="Q55" s="230"/>
      <c r="R55" s="230"/>
      <c r="S55" s="230"/>
      <c r="T55" s="230"/>
      <c r="U55" s="228"/>
      <c r="V55" s="228"/>
      <c r="W55" s="228"/>
      <c r="X55" s="228"/>
    </row>
    <row r="56" spans="1:24" ht="17.45" customHeight="1">
      <c r="A56" s="72"/>
      <c r="B56" s="212"/>
      <c r="C56" s="89"/>
      <c r="D56" s="118"/>
      <c r="E56" s="127"/>
      <c r="F56" s="144"/>
      <c r="G56" s="139" t="str">
        <f>IF(D56="","",ROUNDDOWN(D56*F56,0))</f>
        <v/>
      </c>
      <c r="H56" s="86"/>
      <c r="I56" s="226" t="str">
        <f>G56</f>
        <v/>
      </c>
      <c r="J56" s="28"/>
      <c r="K56" s="28"/>
      <c r="L56" s="28"/>
      <c r="M56" s="28"/>
      <c r="N56" s="230"/>
      <c r="O56" s="230"/>
      <c r="P56" s="230"/>
      <c r="Q56" s="230"/>
      <c r="R56" s="230"/>
      <c r="S56" s="230"/>
      <c r="T56" s="230"/>
      <c r="U56" s="230"/>
      <c r="V56" s="230"/>
      <c r="W56" s="228"/>
      <c r="X56" s="228"/>
    </row>
    <row r="57" spans="1:24" ht="17.45" customHeight="1">
      <c r="A57" s="71"/>
      <c r="B57" s="98"/>
      <c r="C57" s="88"/>
      <c r="D57" s="117"/>
      <c r="E57" s="217"/>
      <c r="F57" s="143"/>
      <c r="G57" s="149" t="str">
        <f>IF(F57="",IF(D57="","",ROUNDDOWN(D57*F58,0)),IF(D57="","",ROUNDDOWN(D57*F57,0)))</f>
        <v/>
      </c>
      <c r="H57" s="87"/>
      <c r="I57" s="223"/>
      <c r="J57" s="28"/>
      <c r="K57" s="28"/>
      <c r="L57" s="28"/>
      <c r="M57" s="28"/>
      <c r="N57" s="230"/>
      <c r="O57" s="230"/>
      <c r="P57" s="230"/>
      <c r="Q57" s="230"/>
      <c r="R57" s="230"/>
      <c r="S57" s="230"/>
      <c r="T57" s="230"/>
      <c r="U57" s="228"/>
      <c r="V57" s="228"/>
      <c r="W57" s="228"/>
      <c r="X57" s="228"/>
    </row>
    <row r="58" spans="1:24" ht="17.45" customHeight="1">
      <c r="A58" s="72"/>
      <c r="B58" s="212"/>
      <c r="C58" s="89"/>
      <c r="D58" s="118"/>
      <c r="E58" s="127"/>
      <c r="F58" s="144"/>
      <c r="G58" s="139" t="str">
        <f>IF(D58="","",ROUNDDOWN(D58*F58,0))</f>
        <v/>
      </c>
      <c r="H58" s="86"/>
      <c r="I58" s="226" t="str">
        <f>G58</f>
        <v/>
      </c>
      <c r="J58" s="28"/>
      <c r="K58" s="28"/>
      <c r="L58" s="28"/>
      <c r="M58" s="28"/>
      <c r="N58" s="230"/>
      <c r="O58" s="230"/>
      <c r="P58" s="230"/>
      <c r="Q58" s="230"/>
      <c r="R58" s="230"/>
      <c r="S58" s="230"/>
      <c r="T58" s="230"/>
      <c r="U58" s="230"/>
      <c r="V58" s="230"/>
      <c r="W58" s="228"/>
      <c r="X58" s="228"/>
    </row>
    <row r="59" spans="1:24" ht="17.45" customHeight="1">
      <c r="A59" s="71"/>
      <c r="B59" s="98"/>
      <c r="C59" s="88"/>
      <c r="D59" s="117"/>
      <c r="E59" s="217"/>
      <c r="F59" s="143"/>
      <c r="G59" s="149" t="str">
        <f>IF(F59="",IF(D59="","",ROUNDDOWN(D59*F60,0)),IF(D59="","",ROUNDDOWN(D59*F59,0)))</f>
        <v/>
      </c>
      <c r="H59" s="87"/>
      <c r="I59" s="223"/>
      <c r="J59" s="28"/>
      <c r="K59" s="28"/>
      <c r="L59" s="28"/>
      <c r="M59" s="28"/>
      <c r="N59" s="230"/>
      <c r="O59" s="230"/>
      <c r="P59" s="230"/>
      <c r="Q59" s="230"/>
      <c r="R59" s="230"/>
      <c r="S59" s="230"/>
      <c r="T59" s="230"/>
      <c r="U59" s="228"/>
      <c r="V59" s="228"/>
      <c r="W59" s="228"/>
      <c r="X59" s="228"/>
    </row>
    <row r="60" spans="1:24" ht="17.45" customHeight="1">
      <c r="A60" s="72"/>
      <c r="B60" s="212"/>
      <c r="C60" s="89"/>
      <c r="D60" s="118"/>
      <c r="E60" s="127"/>
      <c r="F60" s="144"/>
      <c r="G60" s="139" t="str">
        <f>IF(D60="","",ROUNDDOWN(D60*F60,0))</f>
        <v/>
      </c>
      <c r="H60" s="86"/>
      <c r="I60" s="236" t="str">
        <f>G60</f>
        <v/>
      </c>
      <c r="J60" s="28"/>
      <c r="K60" s="28"/>
      <c r="L60" s="28"/>
      <c r="M60" s="28"/>
      <c r="N60" s="230"/>
      <c r="O60" s="230"/>
      <c r="P60" s="230"/>
      <c r="Q60" s="230"/>
      <c r="R60" s="230"/>
      <c r="S60" s="230"/>
      <c r="T60" s="230"/>
      <c r="U60" s="228"/>
      <c r="V60" s="228"/>
      <c r="W60" s="228"/>
      <c r="X60" s="228"/>
    </row>
    <row r="61" spans="1:24" ht="17.45" customHeight="1">
      <c r="A61" s="71"/>
      <c r="B61" s="98"/>
      <c r="C61" s="88"/>
      <c r="D61" s="117"/>
      <c r="E61" s="217"/>
      <c r="F61" s="143"/>
      <c r="G61" s="149"/>
      <c r="H61" s="87"/>
      <c r="J61" s="28"/>
      <c r="K61" s="28"/>
      <c r="L61" s="28"/>
      <c r="M61" s="28"/>
      <c r="N61" s="230"/>
      <c r="O61" s="230"/>
      <c r="P61" s="230"/>
      <c r="Q61" s="230"/>
      <c r="R61" s="230"/>
      <c r="S61" s="230"/>
      <c r="T61" s="230"/>
      <c r="U61" s="228"/>
      <c r="V61" s="228"/>
      <c r="W61" s="228"/>
      <c r="X61" s="228"/>
    </row>
    <row r="62" spans="1:24" ht="17.45" customHeight="1">
      <c r="A62" s="72"/>
      <c r="B62" s="93" t="s">
        <v>46</v>
      </c>
      <c r="C62" s="89"/>
      <c r="D62" s="118"/>
      <c r="E62" s="127"/>
      <c r="F62" s="144"/>
      <c r="G62" s="139">
        <f>I62</f>
        <v>964800</v>
      </c>
      <c r="H62" s="86"/>
      <c r="I62" s="236">
        <f>SUM(I35:I60)</f>
        <v>964800</v>
      </c>
      <c r="J62" s="28"/>
      <c r="K62" s="28"/>
      <c r="L62" s="28"/>
      <c r="M62" s="28"/>
      <c r="N62" s="230"/>
      <c r="O62" s="230"/>
      <c r="P62" s="230"/>
      <c r="Q62" s="230"/>
      <c r="R62" s="230"/>
      <c r="S62" s="230"/>
      <c r="T62" s="230"/>
      <c r="U62" s="230"/>
      <c r="V62" s="230"/>
      <c r="W62" s="228"/>
      <c r="X62" s="228"/>
    </row>
    <row r="63" spans="1:24" ht="16.5" customHeight="1">
      <c r="A63" s="71"/>
      <c r="B63" s="98"/>
      <c r="C63" s="88"/>
      <c r="D63" s="117"/>
      <c r="E63" s="217"/>
      <c r="F63" s="143"/>
      <c r="G63" s="149" t="str">
        <f>IF(F63="",IF(D63="","",ROUNDDOWN(D63*F64,0)),IF(D63="","",ROUNDDOWN(D63*F63,0)))</f>
        <v/>
      </c>
      <c r="H63" s="87"/>
    </row>
    <row r="64" spans="1:24" ht="16.5" customHeight="1">
      <c r="A64" s="246" t="str">
        <f>A8</f>
        <v>11-2</v>
      </c>
      <c r="B64" s="212" t="s">
        <v>121</v>
      </c>
      <c r="C64" s="89"/>
      <c r="D64" s="118"/>
      <c r="E64" s="127"/>
      <c r="F64" s="144"/>
      <c r="G64" s="139" t="str">
        <f>IF(D64="","",ROUNDDOWN(D64*F64,0))</f>
        <v/>
      </c>
      <c r="H64" s="86"/>
      <c r="I64" s="236" t="str">
        <f>G64</f>
        <v/>
      </c>
    </row>
    <row r="65" spans="1:11" ht="16.5" customHeight="1">
      <c r="A65" s="71"/>
      <c r="B65" s="98" t="s">
        <v>256</v>
      </c>
      <c r="C65" s="88"/>
      <c r="D65" s="117"/>
      <c r="E65" s="217"/>
      <c r="F65" s="143"/>
      <c r="G65" s="149" t="str">
        <f>IF(F65="",IF(D65="","",ROUNDDOWN(D65*F66,0)),IF(D65="","",ROUNDDOWN(D65*F65,0)))</f>
        <v/>
      </c>
      <c r="H65" s="87"/>
    </row>
    <row r="66" spans="1:11" ht="16.5" customHeight="1">
      <c r="A66" s="72"/>
      <c r="B66" s="212" t="s">
        <v>51</v>
      </c>
      <c r="C66" s="89" t="s">
        <v>185</v>
      </c>
      <c r="D66" s="118">
        <v>1</v>
      </c>
      <c r="E66" s="127" t="s">
        <v>94</v>
      </c>
      <c r="F66" s="144">
        <v>209500</v>
      </c>
      <c r="G66" s="139">
        <f>IF(D66="","",ROUNDDOWN(D66*F66,0))</f>
        <v>209500</v>
      </c>
      <c r="H66" s="86"/>
      <c r="I66" s="236">
        <f>G66</f>
        <v>209500</v>
      </c>
      <c r="K66" s="1" t="s">
        <v>330</v>
      </c>
    </row>
    <row r="67" spans="1:11" ht="16.5" customHeight="1">
      <c r="A67" s="71"/>
      <c r="B67" s="98" t="s">
        <v>165</v>
      </c>
      <c r="C67" s="88"/>
      <c r="D67" s="117"/>
      <c r="E67" s="217"/>
      <c r="F67" s="143"/>
      <c r="G67" s="149" t="str">
        <f>IF(F67="",IF(D67="","",ROUNDDOWN(D67*F68,0)),IF(D67="","",ROUNDDOWN(D67*F67,0)))</f>
        <v/>
      </c>
      <c r="H67" s="87"/>
    </row>
    <row r="68" spans="1:11" ht="16.5" customHeight="1">
      <c r="A68" s="72"/>
      <c r="B68" s="212" t="s">
        <v>51</v>
      </c>
      <c r="C68" s="89" t="s">
        <v>185</v>
      </c>
      <c r="D68" s="118">
        <v>6</v>
      </c>
      <c r="E68" s="127" t="s">
        <v>94</v>
      </c>
      <c r="F68" s="144">
        <v>190400</v>
      </c>
      <c r="G68" s="139">
        <f>IF(D68="","",ROUNDDOWN(D68*F68,0))</f>
        <v>1142400</v>
      </c>
      <c r="H68" s="86"/>
      <c r="I68" s="236">
        <f>G68</f>
        <v>1142400</v>
      </c>
      <c r="K68" s="1" t="s">
        <v>352</v>
      </c>
    </row>
    <row r="69" spans="1:11" ht="16.5" customHeight="1">
      <c r="A69" s="71"/>
      <c r="B69" s="98" t="s">
        <v>184</v>
      </c>
      <c r="C69" s="88"/>
      <c r="D69" s="117"/>
      <c r="E69" s="217"/>
      <c r="F69" s="143"/>
      <c r="G69" s="149" t="str">
        <f>IF(F69="",IF(D69="","",ROUNDDOWN(D69*F70,0)),IF(D69="","",ROUNDDOWN(D69*F69,0)))</f>
        <v/>
      </c>
      <c r="H69" s="87"/>
    </row>
    <row r="70" spans="1:11" ht="16.5" customHeight="1">
      <c r="A70" s="72"/>
      <c r="B70" s="212" t="s">
        <v>51</v>
      </c>
      <c r="C70" s="89" t="s">
        <v>185</v>
      </c>
      <c r="D70" s="118">
        <v>4</v>
      </c>
      <c r="E70" s="127" t="s">
        <v>94</v>
      </c>
      <c r="F70" s="144">
        <v>164080</v>
      </c>
      <c r="G70" s="139">
        <f>IF(D70="","",ROUNDDOWN(D70*F70,0))</f>
        <v>656320</v>
      </c>
      <c r="H70" s="86"/>
      <c r="I70" s="236">
        <f>G70</f>
        <v>656320</v>
      </c>
      <c r="K70" s="1" t="s">
        <v>302</v>
      </c>
    </row>
    <row r="71" spans="1:11" ht="16.5" customHeight="1">
      <c r="A71" s="71"/>
      <c r="B71" s="98" t="s">
        <v>257</v>
      </c>
      <c r="C71" s="88"/>
      <c r="D71" s="117"/>
      <c r="E71" s="217"/>
      <c r="F71" s="143"/>
      <c r="G71" s="149" t="str">
        <f>IF(F71="",IF(D71="","",ROUNDDOWN(D71*F72,0)),IF(D71="","",ROUNDDOWN(D71*F71,0)))</f>
        <v/>
      </c>
      <c r="H71" s="87"/>
    </row>
    <row r="72" spans="1:11" ht="16.5" customHeight="1">
      <c r="A72" s="72"/>
      <c r="B72" s="212" t="s">
        <v>19</v>
      </c>
      <c r="C72" s="89" t="s">
        <v>185</v>
      </c>
      <c r="D72" s="118">
        <v>1</v>
      </c>
      <c r="E72" s="127" t="s">
        <v>94</v>
      </c>
      <c r="F72" s="144">
        <v>269280</v>
      </c>
      <c r="G72" s="139">
        <f>IF(D72="","",ROUNDDOWN(D72*F72,0))</f>
        <v>269280</v>
      </c>
      <c r="H72" s="86"/>
      <c r="I72" s="236">
        <f>G72</f>
        <v>269280</v>
      </c>
      <c r="K72" s="1" t="s">
        <v>87</v>
      </c>
    </row>
    <row r="73" spans="1:11" ht="16.5" customHeight="1">
      <c r="A73" s="71"/>
      <c r="B73" s="98"/>
      <c r="C73" s="88"/>
      <c r="D73" s="117"/>
      <c r="E73" s="217"/>
      <c r="F73" s="143"/>
      <c r="G73" s="149" t="str">
        <f>IF(F73="",IF(D73="","",ROUNDDOWN(D73*F74,0)),IF(D73="","",ROUNDDOWN(D73*F73,0)))</f>
        <v/>
      </c>
      <c r="H73" s="87"/>
    </row>
    <row r="74" spans="1:11" ht="16.5" customHeight="1">
      <c r="A74" s="72"/>
      <c r="B74" s="212"/>
      <c r="C74" s="89"/>
      <c r="D74" s="118"/>
      <c r="E74" s="127"/>
      <c r="F74" s="144"/>
      <c r="G74" s="139" t="str">
        <f>IF(D74="","",ROUNDDOWN(D74*F74,0))</f>
        <v/>
      </c>
      <c r="H74" s="86"/>
      <c r="I74" s="236" t="str">
        <f>G74</f>
        <v/>
      </c>
    </row>
    <row r="75" spans="1:11" ht="16.5" customHeight="1">
      <c r="A75" s="71"/>
      <c r="B75" s="98"/>
      <c r="C75" s="88"/>
      <c r="D75" s="117"/>
      <c r="E75" s="217"/>
      <c r="F75" s="143"/>
      <c r="G75" s="149" t="str">
        <f>IF(F75="",IF(D75="","",ROUNDDOWN(D75*F76,0)),IF(D75="","",ROUNDDOWN(D75*F75,0)))</f>
        <v/>
      </c>
      <c r="H75" s="87"/>
    </row>
    <row r="76" spans="1:11" ht="16.5" customHeight="1">
      <c r="A76" s="72"/>
      <c r="B76" s="212"/>
      <c r="C76" s="89"/>
      <c r="D76" s="118"/>
      <c r="E76" s="127"/>
      <c r="F76" s="144"/>
      <c r="G76" s="139" t="str">
        <f>IF(D76="","",ROUNDDOWN(D76*F76,0))</f>
        <v/>
      </c>
      <c r="H76" s="86"/>
      <c r="I76" s="236" t="str">
        <f>G76</f>
        <v/>
      </c>
    </row>
    <row r="77" spans="1:11" ht="16.5" customHeight="1">
      <c r="A77" s="71"/>
      <c r="B77" s="98"/>
      <c r="C77" s="88"/>
      <c r="D77" s="117"/>
      <c r="E77" s="217"/>
      <c r="F77" s="143"/>
      <c r="G77" s="149" t="str">
        <f>IF(F77="",IF(D77="","",ROUNDDOWN(D77*F78,0)),IF(D77="","",ROUNDDOWN(D77*F77,0)))</f>
        <v/>
      </c>
      <c r="H77" s="87"/>
    </row>
    <row r="78" spans="1:11" ht="16.5" customHeight="1">
      <c r="A78" s="72"/>
      <c r="B78" s="212"/>
      <c r="C78" s="89"/>
      <c r="D78" s="118"/>
      <c r="E78" s="127"/>
      <c r="F78" s="144"/>
      <c r="G78" s="139" t="str">
        <f>IF(D78="","",ROUNDDOWN(D78*F78,0))</f>
        <v/>
      </c>
      <c r="H78" s="86"/>
      <c r="I78" s="236" t="str">
        <f>G78</f>
        <v/>
      </c>
    </row>
    <row r="79" spans="1:11" ht="16.5" customHeight="1">
      <c r="A79" s="71"/>
      <c r="B79" s="98"/>
      <c r="C79" s="88"/>
      <c r="D79" s="117"/>
      <c r="E79" s="217"/>
      <c r="F79" s="143"/>
      <c r="G79" s="149" t="str">
        <f>IF(F79="",IF(D79="","",ROUNDDOWN(D79*F80,0)),IF(D79="","",ROUNDDOWN(D79*F79,0)))</f>
        <v/>
      </c>
      <c r="H79" s="87"/>
    </row>
    <row r="80" spans="1:11" ht="16.5" customHeight="1">
      <c r="A80" s="72"/>
      <c r="B80" s="212"/>
      <c r="C80" s="89"/>
      <c r="D80" s="118"/>
      <c r="E80" s="127"/>
      <c r="F80" s="144"/>
      <c r="G80" s="139" t="str">
        <f>IF(D80="","",ROUNDDOWN(D80*F80,0))</f>
        <v/>
      </c>
      <c r="H80" s="86"/>
      <c r="I80" s="236" t="str">
        <f>G80</f>
        <v/>
      </c>
    </row>
    <row r="81" spans="1:11" ht="16.5" customHeight="1">
      <c r="A81" s="71"/>
      <c r="B81" s="98"/>
      <c r="C81" s="88"/>
      <c r="D81" s="117"/>
      <c r="E81" s="217"/>
      <c r="F81" s="143"/>
      <c r="G81" s="149" t="str">
        <f>IF(F81="",IF(D81="","",ROUNDDOWN(D81*F82,0)),IF(D81="","",ROUNDDOWN(D81*F81,0)))</f>
        <v/>
      </c>
      <c r="H81" s="87"/>
    </row>
    <row r="82" spans="1:11" ht="16.5" customHeight="1">
      <c r="A82" s="72"/>
      <c r="B82" s="212"/>
      <c r="C82" s="89"/>
      <c r="D82" s="118"/>
      <c r="E82" s="127"/>
      <c r="F82" s="144"/>
      <c r="G82" s="139" t="str">
        <f>IF(D82="","",ROUNDDOWN(D82*F82,0))</f>
        <v/>
      </c>
      <c r="H82" s="86"/>
      <c r="I82" s="236" t="str">
        <f>G82</f>
        <v/>
      </c>
    </row>
    <row r="83" spans="1:11" ht="16.5" customHeight="1">
      <c r="A83" s="71"/>
      <c r="B83" s="98"/>
      <c r="C83" s="88"/>
      <c r="D83" s="117"/>
      <c r="E83" s="217"/>
      <c r="F83" s="143"/>
      <c r="G83" s="149" t="str">
        <f>IF(F83="",IF(D83="","",ROUNDDOWN(D83*F84,0)),IF(D83="","",ROUNDDOWN(D83*F83,0)))</f>
        <v/>
      </c>
      <c r="H83" s="87"/>
    </row>
    <row r="84" spans="1:11" ht="16.5" customHeight="1">
      <c r="A84" s="72"/>
      <c r="B84" s="212"/>
      <c r="C84" s="89"/>
      <c r="D84" s="118"/>
      <c r="E84" s="127"/>
      <c r="F84" s="144"/>
      <c r="G84" s="139" t="str">
        <f>IF(D84="","",ROUNDDOWN(D84*F84,0))</f>
        <v/>
      </c>
      <c r="H84" s="86"/>
      <c r="I84" s="236" t="str">
        <f>G84</f>
        <v/>
      </c>
    </row>
    <row r="85" spans="1:11" ht="16.5" customHeight="1">
      <c r="A85" s="71"/>
      <c r="B85" s="98"/>
      <c r="C85" s="88"/>
      <c r="D85" s="117"/>
      <c r="E85" s="217"/>
      <c r="F85" s="143"/>
      <c r="G85" s="149" t="str">
        <f>IF(F85="",IF(D85="","",ROUNDDOWN(D85*F86,0)),IF(D85="","",ROUNDDOWN(D85*F85,0)))</f>
        <v/>
      </c>
      <c r="H85" s="87"/>
    </row>
    <row r="86" spans="1:11" ht="16.5" customHeight="1">
      <c r="A86" s="72"/>
      <c r="B86" s="212"/>
      <c r="C86" s="89"/>
      <c r="D86" s="118"/>
      <c r="E86" s="127"/>
      <c r="F86" s="144"/>
      <c r="G86" s="139" t="str">
        <f>IF(D86="","",ROUNDDOWN(D86*F86,0))</f>
        <v/>
      </c>
      <c r="H86" s="86"/>
      <c r="I86" s="236" t="str">
        <f>G86</f>
        <v/>
      </c>
    </row>
    <row r="87" spans="1:11" ht="16.5" customHeight="1">
      <c r="A87" s="71"/>
      <c r="B87" s="98"/>
      <c r="C87" s="88"/>
      <c r="D87" s="117"/>
      <c r="E87" s="217"/>
      <c r="F87" s="143"/>
      <c r="G87" s="149" t="str">
        <f>IF(F87="",IF(D87="","",ROUNDDOWN(D87*F88,0)),IF(D87="","",ROUNDDOWN(D87*F87,0)))</f>
        <v/>
      </c>
      <c r="H87" s="87"/>
    </row>
    <row r="88" spans="1:11" ht="16.5" customHeight="1">
      <c r="A88" s="72"/>
      <c r="B88" s="212"/>
      <c r="C88" s="89"/>
      <c r="D88" s="118"/>
      <c r="E88" s="127"/>
      <c r="F88" s="144"/>
      <c r="G88" s="139" t="str">
        <f>IF(D88="","",ROUNDDOWN(D88*F88,0))</f>
        <v/>
      </c>
      <c r="H88" s="86"/>
      <c r="I88" s="236" t="str">
        <f>G88</f>
        <v/>
      </c>
    </row>
    <row r="89" spans="1:11" ht="16.5" customHeight="1">
      <c r="A89" s="71"/>
      <c r="B89" s="98"/>
      <c r="C89" s="88"/>
      <c r="D89" s="117"/>
      <c r="E89" s="217"/>
      <c r="F89" s="143"/>
      <c r="G89" s="149" t="str">
        <f>IF(F89="",IF(D89="","",ROUNDDOWN(D89*F90,0)),IF(D89="","",ROUNDDOWN(D89*F89,0)))</f>
        <v/>
      </c>
      <c r="H89" s="87"/>
    </row>
    <row r="90" spans="1:11" ht="16.5" customHeight="1">
      <c r="A90" s="72"/>
      <c r="B90" s="212"/>
      <c r="C90" s="89"/>
      <c r="D90" s="118"/>
      <c r="E90" s="127"/>
      <c r="F90" s="144"/>
      <c r="G90" s="139" t="str">
        <f>IF(D90="","",ROUNDDOWN(D90*F90,0))</f>
        <v/>
      </c>
      <c r="H90" s="86"/>
      <c r="I90" s="236" t="str">
        <f>G90</f>
        <v/>
      </c>
    </row>
    <row r="91" spans="1:11" ht="16.5" customHeight="1">
      <c r="A91" s="71"/>
      <c r="B91" s="98"/>
      <c r="C91" s="88"/>
      <c r="D91" s="117"/>
      <c r="E91" s="217"/>
      <c r="F91" s="143"/>
      <c r="G91" s="149"/>
      <c r="H91" s="87"/>
    </row>
    <row r="92" spans="1:11" ht="16.5" customHeight="1">
      <c r="A92" s="72"/>
      <c r="B92" s="93" t="s">
        <v>46</v>
      </c>
      <c r="C92" s="89"/>
      <c r="D92" s="118"/>
      <c r="E92" s="127"/>
      <c r="F92" s="144"/>
      <c r="G92" s="139">
        <f>I92</f>
        <v>2277500</v>
      </c>
      <c r="H92" s="86"/>
      <c r="I92" s="1">
        <f>SUM(I65:I90)</f>
        <v>2277500</v>
      </c>
    </row>
    <row r="93" spans="1:11" ht="16.5" customHeight="1">
      <c r="A93" s="210"/>
      <c r="B93" s="98"/>
      <c r="C93" s="88"/>
      <c r="D93" s="117"/>
      <c r="E93" s="217"/>
      <c r="F93" s="143"/>
      <c r="G93" s="149" t="str">
        <f>IF(F93="",IF(D93="","",ROUNDDOWN(D93*F94,0)),IF(D93="","",ROUNDDOWN(D93*F93,0)))</f>
        <v/>
      </c>
      <c r="H93" s="87"/>
    </row>
    <row r="94" spans="1:11" ht="16.5" customHeight="1">
      <c r="A94" s="244" t="s">
        <v>60</v>
      </c>
      <c r="B94" s="212" t="s">
        <v>240</v>
      </c>
      <c r="C94" s="89"/>
      <c r="D94" s="118"/>
      <c r="E94" s="127"/>
      <c r="F94" s="144"/>
      <c r="G94" s="139" t="str">
        <f>IF(D94="","",ROUNDDOWN(D94*F94,0))</f>
        <v/>
      </c>
      <c r="H94" s="86"/>
    </row>
    <row r="95" spans="1:11" ht="16.5" customHeight="1">
      <c r="A95" s="210"/>
      <c r="B95" s="98" t="s">
        <v>179</v>
      </c>
      <c r="C95" s="88"/>
      <c r="D95" s="117"/>
      <c r="E95" s="217"/>
      <c r="F95" s="143"/>
      <c r="G95" s="149" t="str">
        <f>IF(F95="",IF(D95="","",ROUNDDOWN(D95*F96,0)),IF(D95="","",ROUNDDOWN(D95*F95,0)))</f>
        <v/>
      </c>
      <c r="H95" s="87"/>
      <c r="I95" s="223"/>
    </row>
    <row r="96" spans="1:11" ht="16.5" customHeight="1">
      <c r="A96" s="211"/>
      <c r="B96" s="212" t="s">
        <v>240</v>
      </c>
      <c r="C96" s="89" t="s">
        <v>258</v>
      </c>
      <c r="D96" s="118">
        <v>1</v>
      </c>
      <c r="E96" s="127" t="s">
        <v>94</v>
      </c>
      <c r="F96" s="144">
        <v>1066240</v>
      </c>
      <c r="G96" s="139">
        <f>IF(D96="","",ROUNDDOWN(D96*F96,0))</f>
        <v>1066240</v>
      </c>
      <c r="H96" s="86"/>
      <c r="I96" s="226">
        <f>G96</f>
        <v>1066240</v>
      </c>
      <c r="K96" s="1" t="s">
        <v>353</v>
      </c>
    </row>
    <row r="97" spans="1:9" ht="16.5" customHeight="1">
      <c r="A97" s="210"/>
      <c r="B97" s="98"/>
      <c r="C97" s="88"/>
      <c r="D97" s="117"/>
      <c r="E97" s="217"/>
      <c r="F97" s="143"/>
      <c r="G97" s="149" t="str">
        <f>IF(F97="",IF(D97="","",ROUNDDOWN(D97*F98,0)),IF(D97="","",ROUNDDOWN(D97*F97,0)))</f>
        <v/>
      </c>
      <c r="H97" s="87"/>
      <c r="I97" s="28"/>
    </row>
    <row r="98" spans="1:9" ht="16.5" customHeight="1">
      <c r="A98" s="211"/>
      <c r="B98" s="212"/>
      <c r="C98" s="89"/>
      <c r="D98" s="118"/>
      <c r="E98" s="127"/>
      <c r="F98" s="144"/>
      <c r="G98" s="139" t="str">
        <f>IF(D98="","",ROUNDDOWN(D98*F98,0))</f>
        <v/>
      </c>
      <c r="H98" s="86"/>
      <c r="I98" s="226" t="str">
        <f>G98</f>
        <v/>
      </c>
    </row>
    <row r="99" spans="1:9" ht="16.5" customHeight="1">
      <c r="A99" s="210"/>
      <c r="B99" s="98"/>
      <c r="C99" s="88"/>
      <c r="D99" s="117"/>
      <c r="E99" s="217"/>
      <c r="F99" s="143"/>
      <c r="G99" s="149" t="str">
        <f>IF(F99="",IF(D99="","",ROUNDDOWN(D99*F100,0)),IF(D99="","",ROUNDDOWN(D99*F99,0)))</f>
        <v/>
      </c>
      <c r="H99" s="87"/>
      <c r="I99" s="28"/>
    </row>
    <row r="100" spans="1:9" ht="16.5" customHeight="1">
      <c r="A100" s="211"/>
      <c r="B100" s="212"/>
      <c r="C100" s="89"/>
      <c r="D100" s="118"/>
      <c r="E100" s="127"/>
      <c r="F100" s="144"/>
      <c r="G100" s="139" t="str">
        <f>IF(D100="","",ROUNDDOWN(D100*F100,0))</f>
        <v/>
      </c>
      <c r="H100" s="86"/>
      <c r="I100" s="226" t="str">
        <f>G100</f>
        <v/>
      </c>
    </row>
    <row r="101" spans="1:9" ht="16.5" customHeight="1">
      <c r="A101" s="210"/>
      <c r="B101" s="98"/>
      <c r="C101" s="88"/>
      <c r="D101" s="117"/>
      <c r="E101" s="217"/>
      <c r="F101" s="143"/>
      <c r="G101" s="149" t="str">
        <f>IF(F101="",IF(D101="","",ROUNDDOWN(D101*F102,0)),IF(D101="","",ROUNDDOWN(D101*F101,0)))</f>
        <v/>
      </c>
      <c r="H101" s="87"/>
      <c r="I101" s="28"/>
    </row>
    <row r="102" spans="1:9" ht="16.5" customHeight="1">
      <c r="A102" s="211"/>
      <c r="B102" s="212"/>
      <c r="C102" s="89"/>
      <c r="D102" s="118"/>
      <c r="E102" s="127"/>
      <c r="F102" s="144"/>
      <c r="G102" s="139" t="str">
        <f>IF(D102="","",ROUNDDOWN(D102*F102,0))</f>
        <v/>
      </c>
      <c r="H102" s="86"/>
      <c r="I102" s="226" t="str">
        <f>G102</f>
        <v/>
      </c>
    </row>
    <row r="103" spans="1:9" ht="16.5" customHeight="1">
      <c r="A103" s="210"/>
      <c r="B103" s="98"/>
      <c r="C103" s="88"/>
      <c r="D103" s="117"/>
      <c r="E103" s="217"/>
      <c r="F103" s="143"/>
      <c r="G103" s="149"/>
      <c r="H103" s="87"/>
      <c r="I103" s="28"/>
    </row>
    <row r="104" spans="1:9" ht="16.5" customHeight="1">
      <c r="A104" s="211"/>
      <c r="B104" s="212"/>
      <c r="C104" s="89"/>
      <c r="D104" s="118"/>
      <c r="E104" s="127"/>
      <c r="F104" s="144"/>
      <c r="G104" s="139" t="str">
        <f>IF(D104="","",ROUNDDOWN(D104*F104,0))</f>
        <v/>
      </c>
      <c r="H104" s="86"/>
      <c r="I104" s="226" t="str">
        <f>G104</f>
        <v/>
      </c>
    </row>
    <row r="105" spans="1:9" ht="16.5" customHeight="1">
      <c r="A105" s="210"/>
      <c r="B105" s="98"/>
      <c r="C105" s="88"/>
      <c r="D105" s="117"/>
      <c r="E105" s="217"/>
      <c r="F105" s="143"/>
      <c r="G105" s="149"/>
      <c r="H105" s="87"/>
      <c r="I105" s="28"/>
    </row>
    <row r="106" spans="1:9" ht="16.5" customHeight="1">
      <c r="A106" s="211"/>
      <c r="B106" s="212"/>
      <c r="C106" s="89"/>
      <c r="D106" s="118"/>
      <c r="E106" s="127"/>
      <c r="F106" s="144"/>
      <c r="G106" s="139"/>
      <c r="H106" s="86"/>
      <c r="I106" s="226">
        <f>G106</f>
        <v>0</v>
      </c>
    </row>
    <row r="107" spans="1:9" ht="16.5" customHeight="1">
      <c r="A107" s="210"/>
      <c r="B107" s="98"/>
      <c r="C107" s="88"/>
      <c r="D107" s="117"/>
      <c r="E107" s="217"/>
      <c r="F107" s="143"/>
      <c r="G107" s="149" t="str">
        <f>IF(F107="",IF(D107="","",ROUNDDOWN(D107*F108,0)),IF(D107="","",ROUNDDOWN(D107*F107,0)))</f>
        <v/>
      </c>
      <c r="H107" s="87"/>
      <c r="I107" s="28"/>
    </row>
    <row r="108" spans="1:9" ht="16.5" customHeight="1">
      <c r="A108" s="211"/>
      <c r="B108" s="212"/>
      <c r="C108" s="89"/>
      <c r="D108" s="118"/>
      <c r="E108" s="127"/>
      <c r="F108" s="144"/>
      <c r="G108" s="139" t="str">
        <f>IF(D108="","",ROUNDDOWN(D108*F108,0))</f>
        <v/>
      </c>
      <c r="H108" s="86"/>
      <c r="I108" s="226" t="str">
        <f>G108</f>
        <v/>
      </c>
    </row>
    <row r="109" spans="1:9" ht="16.5" customHeight="1">
      <c r="A109" s="210"/>
      <c r="B109" s="98"/>
      <c r="C109" s="88"/>
      <c r="D109" s="117"/>
      <c r="E109" s="217"/>
      <c r="F109" s="143"/>
      <c r="G109" s="149" t="str">
        <f>IF(F109="",IF(D109="","",ROUNDDOWN(D109*F110,0)),IF(D109="","",ROUNDDOWN(D109*F109,0)))</f>
        <v/>
      </c>
      <c r="H109" s="87"/>
      <c r="I109" s="28"/>
    </row>
    <row r="110" spans="1:9" ht="16.5" customHeight="1">
      <c r="A110" s="211"/>
      <c r="B110" s="212"/>
      <c r="C110" s="89"/>
      <c r="D110" s="118"/>
      <c r="E110" s="127"/>
      <c r="F110" s="144"/>
      <c r="G110" s="139" t="str">
        <f>IF(D110="","",ROUNDDOWN(D110*F110,0))</f>
        <v/>
      </c>
      <c r="H110" s="86"/>
      <c r="I110" s="226" t="str">
        <f>G110</f>
        <v/>
      </c>
    </row>
    <row r="111" spans="1:9" ht="16.5" customHeight="1">
      <c r="A111" s="210"/>
      <c r="B111" s="98"/>
      <c r="C111" s="88"/>
      <c r="D111" s="117"/>
      <c r="E111" s="217"/>
      <c r="F111" s="143"/>
      <c r="G111" s="149" t="str">
        <f>IF(F111="",IF(D111="","",ROUNDDOWN(D111*F112,0)),IF(D111="","",ROUNDDOWN(D111*F111,0)))</f>
        <v/>
      </c>
      <c r="H111" s="87"/>
      <c r="I111" s="28"/>
    </row>
    <row r="112" spans="1:9" ht="16.5" customHeight="1">
      <c r="A112" s="211"/>
      <c r="B112" s="212"/>
      <c r="C112" s="89"/>
      <c r="D112" s="118"/>
      <c r="E112" s="127"/>
      <c r="F112" s="144"/>
      <c r="G112" s="139" t="str">
        <f>IF(D112="","",ROUNDDOWN(D112*F112,0))</f>
        <v/>
      </c>
      <c r="H112" s="86"/>
      <c r="I112" s="226" t="str">
        <f>G112</f>
        <v/>
      </c>
    </row>
    <row r="113" spans="1:11" ht="16.5" customHeight="1">
      <c r="A113" s="210"/>
      <c r="B113" s="98"/>
      <c r="C113" s="88"/>
      <c r="D113" s="117"/>
      <c r="E113" s="217"/>
      <c r="F113" s="143"/>
      <c r="G113" s="149" t="str">
        <f>IF(F113="",IF(D113="","",ROUNDDOWN(D113*F114,0)),IF(D113="","",ROUNDDOWN(D113*F113,0)))</f>
        <v/>
      </c>
      <c r="H113" s="87"/>
      <c r="I113" s="223"/>
    </row>
    <row r="114" spans="1:11" ht="16.5" customHeight="1">
      <c r="A114" s="211"/>
      <c r="B114" s="212"/>
      <c r="C114" s="89"/>
      <c r="D114" s="118"/>
      <c r="E114" s="127"/>
      <c r="F114" s="144"/>
      <c r="G114" s="139" t="str">
        <f>IF(D114="","",ROUNDDOWN(D114*F114,0))</f>
        <v/>
      </c>
      <c r="H114" s="86"/>
      <c r="I114" s="226" t="str">
        <f>G114</f>
        <v/>
      </c>
    </row>
    <row r="115" spans="1:11" ht="16.5" customHeight="1">
      <c r="A115" s="210"/>
      <c r="B115" s="98"/>
      <c r="C115" s="88"/>
      <c r="D115" s="117"/>
      <c r="E115" s="217"/>
      <c r="F115" s="143"/>
      <c r="G115" s="149" t="str">
        <f>IF(F115="",IF(D115="","",ROUNDDOWN(D115*F116,0)),IF(D115="","",ROUNDDOWN(D115*F115,0)))</f>
        <v/>
      </c>
      <c r="H115" s="87"/>
      <c r="I115" s="223"/>
    </row>
    <row r="116" spans="1:11" ht="16.5" customHeight="1">
      <c r="A116" s="211"/>
      <c r="B116" s="212"/>
      <c r="C116" s="89"/>
      <c r="D116" s="118"/>
      <c r="E116" s="127"/>
      <c r="F116" s="144"/>
      <c r="G116" s="139" t="str">
        <f>IF(D116="","",ROUNDDOWN(D116*F116,0))</f>
        <v/>
      </c>
      <c r="H116" s="86"/>
      <c r="I116" s="226" t="str">
        <f>G116</f>
        <v/>
      </c>
    </row>
    <row r="117" spans="1:11" ht="16.5" customHeight="1">
      <c r="A117" s="210"/>
      <c r="B117" s="98"/>
      <c r="C117" s="88"/>
      <c r="D117" s="117"/>
      <c r="E117" s="217"/>
      <c r="F117" s="143"/>
      <c r="G117" s="149" t="str">
        <f>IF(F117="",IF(D117="","",ROUNDDOWN(D117*F118,0)),IF(D117="","",ROUNDDOWN(D117*F117,0)))</f>
        <v/>
      </c>
      <c r="H117" s="87"/>
      <c r="I117" s="223"/>
    </row>
    <row r="118" spans="1:11" ht="16.5" customHeight="1">
      <c r="A118" s="211"/>
      <c r="B118" s="212"/>
      <c r="C118" s="89"/>
      <c r="D118" s="118"/>
      <c r="E118" s="127"/>
      <c r="F118" s="144"/>
      <c r="G118" s="139" t="str">
        <f>IF(D118="","",ROUNDDOWN(D118*F118,0))</f>
        <v/>
      </c>
      <c r="H118" s="86"/>
      <c r="I118" s="226" t="str">
        <f>G118</f>
        <v/>
      </c>
    </row>
    <row r="119" spans="1:11" ht="16.5" customHeight="1">
      <c r="A119" s="210"/>
      <c r="B119" s="98"/>
      <c r="C119" s="88"/>
      <c r="D119" s="117"/>
      <c r="E119" s="217"/>
      <c r="F119" s="143"/>
      <c r="G119" s="149" t="str">
        <f>IF(F119="",IF(D119="","",ROUNDDOWN(D119*F120,0)),IF(D119="","",ROUNDDOWN(D119*F119,0)))</f>
        <v/>
      </c>
      <c r="H119" s="87"/>
      <c r="I119" s="223"/>
    </row>
    <row r="120" spans="1:11" ht="16.5" customHeight="1">
      <c r="A120" s="211"/>
      <c r="B120" s="212"/>
      <c r="C120" s="89"/>
      <c r="D120" s="118"/>
      <c r="E120" s="127"/>
      <c r="F120" s="144"/>
      <c r="G120" s="139" t="str">
        <f>IF(D120="","",ROUNDDOWN(D120*F120,0))</f>
        <v/>
      </c>
      <c r="H120" s="86"/>
      <c r="I120" s="236" t="str">
        <f>G120</f>
        <v/>
      </c>
    </row>
    <row r="121" spans="1:11" ht="16.5" customHeight="1">
      <c r="A121" s="210"/>
      <c r="B121" s="98"/>
      <c r="C121" s="88"/>
      <c r="D121" s="117"/>
      <c r="E121" s="217"/>
      <c r="F121" s="143"/>
      <c r="G121" s="149"/>
      <c r="H121" s="87"/>
      <c r="I121" s="223"/>
    </row>
    <row r="122" spans="1:11" ht="16.5" customHeight="1">
      <c r="A122" s="211"/>
      <c r="B122" s="93" t="s">
        <v>46</v>
      </c>
      <c r="C122" s="89"/>
      <c r="D122" s="118"/>
      <c r="E122" s="127"/>
      <c r="F122" s="144"/>
      <c r="G122" s="139">
        <f>I122</f>
        <v>1066240</v>
      </c>
      <c r="H122" s="86"/>
      <c r="I122" s="226">
        <f>SUM(I95:I120)</f>
        <v>1066240</v>
      </c>
    </row>
    <row r="123" spans="1:11" ht="16.5" customHeight="1">
      <c r="A123" s="210"/>
      <c r="B123" s="98"/>
      <c r="C123" s="88"/>
      <c r="D123" s="117"/>
      <c r="E123" s="217"/>
      <c r="F123" s="143"/>
      <c r="G123" s="149" t="str">
        <f>IF(F123="",IF(D123="","",ROUNDDOWN(D123*F124,0)),IF(D123="","",ROUNDDOWN(D123*F123,0)))</f>
        <v/>
      </c>
      <c r="H123" s="87"/>
    </row>
    <row r="124" spans="1:11" ht="16.5" customHeight="1">
      <c r="A124" s="244" t="s">
        <v>235</v>
      </c>
      <c r="B124" s="212" t="s">
        <v>4</v>
      </c>
      <c r="C124" s="89"/>
      <c r="D124" s="118"/>
      <c r="E124" s="127"/>
      <c r="F124" s="144"/>
      <c r="G124" s="139" t="str">
        <f>IF(D124="","",ROUNDDOWN(D124*F124,0))</f>
        <v/>
      </c>
      <c r="H124" s="86"/>
      <c r="I124" s="226" t="str">
        <f>G124</f>
        <v/>
      </c>
      <c r="K124" s="1" t="s">
        <v>163</v>
      </c>
    </row>
    <row r="125" spans="1:11" ht="16.5" customHeight="1">
      <c r="A125" s="210"/>
      <c r="B125" s="98"/>
      <c r="C125" s="88"/>
      <c r="D125" s="117"/>
      <c r="E125" s="217"/>
      <c r="F125" s="143"/>
      <c r="G125" s="149" t="str">
        <f>IF(F125="",IF(D125="","",ROUNDDOWN(D125*F126,0)),IF(D125="","",ROUNDDOWN(D125*F125,0)))</f>
        <v/>
      </c>
      <c r="H125" s="87"/>
      <c r="I125" s="223"/>
      <c r="K125" s="1" t="s">
        <v>176</v>
      </c>
    </row>
    <row r="126" spans="1:11" ht="16.5" customHeight="1">
      <c r="A126" s="211"/>
      <c r="B126" s="212" t="s">
        <v>227</v>
      </c>
      <c r="C126" s="89"/>
      <c r="D126" s="118">
        <v>1</v>
      </c>
      <c r="E126" s="127" t="s">
        <v>41</v>
      </c>
      <c r="F126" s="144">
        <v>473000</v>
      </c>
      <c r="G126" s="139">
        <f>IF(D126="","",ROUNDDOWN(D126*F126,0))</f>
        <v>473000</v>
      </c>
      <c r="H126" s="86"/>
      <c r="I126" s="226">
        <f>G126</f>
        <v>473000</v>
      </c>
    </row>
    <row r="127" spans="1:11" ht="16.5" customHeight="1">
      <c r="A127" s="210"/>
      <c r="B127" s="98"/>
      <c r="C127" s="88"/>
      <c r="D127" s="117"/>
      <c r="E127" s="217"/>
      <c r="F127" s="143"/>
      <c r="G127" s="149" t="str">
        <f>IF(F127="",IF(D127="","",ROUNDDOWN(D127*F128,0)),IF(D127="","",ROUNDDOWN(D127*F127,0)))</f>
        <v/>
      </c>
      <c r="H127" s="87"/>
      <c r="I127" s="28"/>
      <c r="K127" s="1" t="s">
        <v>163</v>
      </c>
    </row>
    <row r="128" spans="1:11" ht="16.5" customHeight="1">
      <c r="A128" s="211"/>
      <c r="B128" s="212" t="s">
        <v>242</v>
      </c>
      <c r="C128" s="89"/>
      <c r="D128" s="118">
        <v>1</v>
      </c>
      <c r="E128" s="127" t="s">
        <v>41</v>
      </c>
      <c r="F128" s="144">
        <v>1274000</v>
      </c>
      <c r="G128" s="139">
        <f>IF(D128="","",ROUNDDOWN(D128*F128,0))</f>
        <v>1274000</v>
      </c>
      <c r="H128" s="86"/>
      <c r="I128" s="226">
        <f>G128</f>
        <v>1274000</v>
      </c>
      <c r="K128" s="1" t="s">
        <v>354</v>
      </c>
    </row>
    <row r="129" spans="1:9" ht="16.5" customHeight="1">
      <c r="A129" s="210"/>
      <c r="B129" s="98"/>
      <c r="C129" s="88"/>
      <c r="D129" s="117"/>
      <c r="E129" s="217"/>
      <c r="F129" s="143"/>
      <c r="G129" s="149" t="str">
        <f>IF(F129="",IF(D129="","",ROUNDDOWN(D129*F130,0)),IF(D129="","",ROUNDDOWN(D129*F129,0)))</f>
        <v/>
      </c>
      <c r="H129" s="87"/>
      <c r="I129" s="28"/>
    </row>
    <row r="130" spans="1:9" ht="16.5" customHeight="1">
      <c r="A130" s="211"/>
      <c r="B130" s="212"/>
      <c r="C130" s="89"/>
      <c r="D130" s="118"/>
      <c r="E130" s="127"/>
      <c r="F130" s="144"/>
      <c r="G130" s="139" t="str">
        <f>IF(D130="","",ROUNDDOWN(D130*F130,0))</f>
        <v/>
      </c>
      <c r="H130" s="86"/>
      <c r="I130" s="226" t="str">
        <f>G130</f>
        <v/>
      </c>
    </row>
    <row r="131" spans="1:9" ht="16.5" customHeight="1">
      <c r="A131" s="210"/>
      <c r="B131" s="98"/>
      <c r="C131" s="88"/>
      <c r="D131" s="117"/>
      <c r="E131" s="217"/>
      <c r="F131" s="143"/>
      <c r="G131" s="149" t="str">
        <f>IF(F131="",IF(D131="","",ROUNDDOWN(D131*F132,0)),IF(D131="","",ROUNDDOWN(D131*F131,0)))</f>
        <v/>
      </c>
      <c r="H131" s="87"/>
      <c r="I131" s="28"/>
    </row>
    <row r="132" spans="1:9" ht="16.5" customHeight="1">
      <c r="A132" s="211"/>
      <c r="B132" s="212"/>
      <c r="C132" s="89"/>
      <c r="D132" s="118"/>
      <c r="E132" s="127"/>
      <c r="F132" s="144"/>
      <c r="G132" s="139" t="str">
        <f>IF(D132="","",ROUNDDOWN(D132*F132,0))</f>
        <v/>
      </c>
      <c r="H132" s="86"/>
      <c r="I132" s="226" t="str">
        <f>G132</f>
        <v/>
      </c>
    </row>
    <row r="133" spans="1:9" ht="16.5" customHeight="1">
      <c r="A133" s="210"/>
      <c r="B133" s="98"/>
      <c r="C133" s="88"/>
      <c r="D133" s="117"/>
      <c r="E133" s="217"/>
      <c r="F133" s="143"/>
      <c r="G133" s="149" t="str">
        <f>IF(F133="",IF(D133="","",ROUNDDOWN(D133*F134,0)),IF(D133="","",ROUNDDOWN(D133*F133,0)))</f>
        <v/>
      </c>
      <c r="H133" s="87"/>
      <c r="I133" s="28"/>
    </row>
    <row r="134" spans="1:9" ht="16.5" customHeight="1">
      <c r="A134" s="211"/>
      <c r="B134" s="212"/>
      <c r="C134" s="89"/>
      <c r="D134" s="118"/>
      <c r="E134" s="127"/>
      <c r="F134" s="144"/>
      <c r="G134" s="139" t="str">
        <f>IF(D134="","",ROUNDDOWN(D134*F134,0))</f>
        <v/>
      </c>
      <c r="H134" s="86"/>
      <c r="I134" s="226" t="str">
        <f>G134</f>
        <v/>
      </c>
    </row>
    <row r="135" spans="1:9" ht="16.5" customHeight="1">
      <c r="A135" s="210"/>
      <c r="B135" s="98"/>
      <c r="C135" s="88"/>
      <c r="D135" s="117"/>
      <c r="E135" s="217"/>
      <c r="F135" s="143"/>
      <c r="G135" s="149" t="str">
        <f>IF(F135="",IF(D135="","",ROUNDDOWN(D135*F136,0)),IF(D135="","",ROUNDDOWN(D135*F135,0)))</f>
        <v/>
      </c>
      <c r="H135" s="87"/>
      <c r="I135" s="28"/>
    </row>
    <row r="136" spans="1:9" ht="16.5" customHeight="1">
      <c r="A136" s="211"/>
      <c r="B136" s="212"/>
      <c r="C136" s="89"/>
      <c r="D136" s="118"/>
      <c r="E136" s="127"/>
      <c r="F136" s="144"/>
      <c r="G136" s="139" t="str">
        <f>IF(D136="","",ROUNDDOWN(D136*F136,0))</f>
        <v/>
      </c>
      <c r="H136" s="86"/>
      <c r="I136" s="226" t="str">
        <f>G136</f>
        <v/>
      </c>
    </row>
    <row r="137" spans="1:9" ht="16.5" customHeight="1">
      <c r="A137" s="210"/>
      <c r="B137" s="98"/>
      <c r="C137" s="88"/>
      <c r="D137" s="117"/>
      <c r="E137" s="217"/>
      <c r="F137" s="143"/>
      <c r="G137" s="149" t="str">
        <f>IF(F137="",IF(D137="","",ROUNDDOWN(D137*F138,0)),IF(D137="","",ROUNDDOWN(D137*F137,0)))</f>
        <v/>
      </c>
      <c r="H137" s="87"/>
      <c r="I137" s="28"/>
    </row>
    <row r="138" spans="1:9" ht="16.5" customHeight="1">
      <c r="A138" s="211"/>
      <c r="B138" s="212"/>
      <c r="C138" s="89"/>
      <c r="D138" s="118"/>
      <c r="E138" s="127"/>
      <c r="F138" s="144"/>
      <c r="G138" s="139" t="str">
        <f>IF(D138="","",ROUNDDOWN(D138*F138,0))</f>
        <v/>
      </c>
      <c r="H138" s="86"/>
      <c r="I138" s="226" t="str">
        <f>G138</f>
        <v/>
      </c>
    </row>
    <row r="139" spans="1:9" ht="16.5" customHeight="1">
      <c r="A139" s="210"/>
      <c r="B139" s="98"/>
      <c r="C139" s="88"/>
      <c r="D139" s="117"/>
      <c r="E139" s="217"/>
      <c r="F139" s="143"/>
      <c r="G139" s="149" t="str">
        <f>IF(F139="",IF(D139="","",ROUNDDOWN(D139*F140,0)),IF(D139="","",ROUNDDOWN(D139*F139,0)))</f>
        <v/>
      </c>
      <c r="H139" s="87"/>
      <c r="I139" s="28"/>
    </row>
    <row r="140" spans="1:9" ht="16.5" customHeight="1">
      <c r="A140" s="211"/>
      <c r="B140" s="212"/>
      <c r="C140" s="89"/>
      <c r="D140" s="118"/>
      <c r="E140" s="127"/>
      <c r="F140" s="144"/>
      <c r="G140" s="139" t="str">
        <f>IF(D140="","",ROUNDDOWN(D140*F140,0))</f>
        <v/>
      </c>
      <c r="H140" s="86"/>
      <c r="I140" s="226" t="str">
        <f>G140</f>
        <v/>
      </c>
    </row>
    <row r="141" spans="1:9" ht="16.5" customHeight="1">
      <c r="A141" s="210"/>
      <c r="B141" s="98"/>
      <c r="C141" s="88"/>
      <c r="D141" s="117"/>
      <c r="E141" s="217"/>
      <c r="F141" s="143"/>
      <c r="G141" s="149" t="str">
        <f>IF(F141="",IF(D141="","",ROUNDDOWN(D141*F142,0)),IF(D141="","",ROUNDDOWN(D141*F141,0)))</f>
        <v/>
      </c>
      <c r="H141" s="87"/>
      <c r="I141" s="28"/>
    </row>
    <row r="142" spans="1:9" ht="16.5" customHeight="1">
      <c r="A142" s="211"/>
      <c r="B142" s="212"/>
      <c r="C142" s="89"/>
      <c r="D142" s="118"/>
      <c r="E142" s="127"/>
      <c r="F142" s="144"/>
      <c r="G142" s="139" t="str">
        <f>IF(D142="","",ROUNDDOWN(D142*F142,0))</f>
        <v/>
      </c>
      <c r="H142" s="86"/>
      <c r="I142" s="226" t="str">
        <f>G142</f>
        <v/>
      </c>
    </row>
    <row r="143" spans="1:9" ht="16.5" customHeight="1">
      <c r="A143" s="210"/>
      <c r="B143" s="98"/>
      <c r="C143" s="88"/>
      <c r="D143" s="117"/>
      <c r="E143" s="217"/>
      <c r="F143" s="143"/>
      <c r="G143" s="149" t="str">
        <f>IF(F143="",IF(D143="","",ROUNDDOWN(D143*F144,0)),IF(D143="","",ROUNDDOWN(D143*F143,0)))</f>
        <v/>
      </c>
      <c r="H143" s="87"/>
      <c r="I143" s="223"/>
    </row>
    <row r="144" spans="1:9" ht="16.5" customHeight="1">
      <c r="A144" s="211"/>
      <c r="B144" s="212"/>
      <c r="C144" s="89"/>
      <c r="D144" s="118"/>
      <c r="E144" s="127"/>
      <c r="F144" s="144"/>
      <c r="G144" s="139" t="str">
        <f>IF(D144="","",ROUNDDOWN(D144*F144,0))</f>
        <v/>
      </c>
      <c r="H144" s="86"/>
      <c r="I144" s="226" t="str">
        <f>G144</f>
        <v/>
      </c>
    </row>
    <row r="145" spans="1:9" ht="16.5" customHeight="1">
      <c r="A145" s="210"/>
      <c r="B145" s="98"/>
      <c r="C145" s="88"/>
      <c r="D145" s="117"/>
      <c r="E145" s="217"/>
      <c r="F145" s="143"/>
      <c r="G145" s="149" t="str">
        <f>IF(F145="",IF(D145="","",ROUNDDOWN(D145*F146,0)),IF(D145="","",ROUNDDOWN(D145*F145,0)))</f>
        <v/>
      </c>
      <c r="H145" s="87"/>
      <c r="I145" s="223"/>
    </row>
    <row r="146" spans="1:9" ht="16.5" customHeight="1">
      <c r="A146" s="211"/>
      <c r="B146" s="212"/>
      <c r="C146" s="89"/>
      <c r="D146" s="118"/>
      <c r="E146" s="127"/>
      <c r="F146" s="144"/>
      <c r="G146" s="139" t="str">
        <f>IF(D146="","",ROUNDDOWN(D146*F146,0))</f>
        <v/>
      </c>
      <c r="H146" s="86"/>
      <c r="I146" s="226" t="str">
        <f>G146</f>
        <v/>
      </c>
    </row>
    <row r="147" spans="1:9" ht="16.5" customHeight="1">
      <c r="A147" s="210"/>
      <c r="B147" s="98"/>
      <c r="C147" s="88"/>
      <c r="D147" s="117"/>
      <c r="E147" s="217"/>
      <c r="F147" s="143"/>
      <c r="G147" s="149" t="str">
        <f>IF(F147="",IF(D147="","",ROUNDDOWN(D147*F148,0)),IF(D147="","",ROUNDDOWN(D147*F147,0)))</f>
        <v/>
      </c>
      <c r="H147" s="87"/>
      <c r="I147" s="223"/>
    </row>
    <row r="148" spans="1:9" ht="16.5" customHeight="1">
      <c r="A148" s="211"/>
      <c r="B148" s="212"/>
      <c r="C148" s="89"/>
      <c r="D148" s="118"/>
      <c r="E148" s="127"/>
      <c r="F148" s="144"/>
      <c r="G148" s="139" t="str">
        <f>IF(D148="","",ROUNDDOWN(D148*F148,0))</f>
        <v/>
      </c>
      <c r="H148" s="86"/>
      <c r="I148" s="226" t="str">
        <f>G148</f>
        <v/>
      </c>
    </row>
    <row r="149" spans="1:9" ht="16.5" customHeight="1">
      <c r="A149" s="210"/>
      <c r="B149" s="98"/>
      <c r="C149" s="88"/>
      <c r="D149" s="117"/>
      <c r="E149" s="217"/>
      <c r="F149" s="143"/>
      <c r="G149" s="149" t="str">
        <f>IF(F149="",IF(D149="","",ROUNDDOWN(D149*F150,0)),IF(D149="","",ROUNDDOWN(D149*F149,0)))</f>
        <v/>
      </c>
      <c r="H149" s="87"/>
      <c r="I149" s="223"/>
    </row>
    <row r="150" spans="1:9" ht="16.5" customHeight="1">
      <c r="A150" s="211"/>
      <c r="B150" s="212"/>
      <c r="C150" s="89"/>
      <c r="D150" s="118"/>
      <c r="E150" s="127"/>
      <c r="F150" s="144"/>
      <c r="G150" s="139" t="str">
        <f>IF(D150="","",ROUNDDOWN(D150*F150,0))</f>
        <v/>
      </c>
      <c r="H150" s="86"/>
      <c r="I150" s="236" t="str">
        <f>G150</f>
        <v/>
      </c>
    </row>
    <row r="151" spans="1:9" ht="16.5" customHeight="1">
      <c r="A151" s="210"/>
      <c r="B151" s="98"/>
      <c r="C151" s="88"/>
      <c r="D151" s="117"/>
      <c r="E151" s="217"/>
      <c r="F151" s="143"/>
      <c r="G151" s="143"/>
      <c r="H151" s="87"/>
      <c r="I151" s="223"/>
    </row>
    <row r="152" spans="1:9" ht="16.5" customHeight="1">
      <c r="A152" s="211"/>
      <c r="B152" s="93" t="s">
        <v>46</v>
      </c>
      <c r="C152" s="89"/>
      <c r="D152" s="118"/>
      <c r="E152" s="127"/>
      <c r="F152" s="144"/>
      <c r="G152" s="221">
        <f>I152</f>
        <v>1747000</v>
      </c>
      <c r="H152" s="86"/>
      <c r="I152" s="223">
        <f>SUM(I125:I150)</f>
        <v>1747000</v>
      </c>
    </row>
    <row r="153" spans="1:9" ht="16.5" customHeight="1">
      <c r="A153" s="210"/>
      <c r="B153" s="98"/>
      <c r="C153" s="88"/>
      <c r="D153" s="117"/>
      <c r="E153" s="217"/>
      <c r="F153" s="143"/>
      <c r="G153" s="149" t="str">
        <f>IF(F153="",IF(D153="","",ROUNDDOWN(D153*F154,0)),IF(D153="","",ROUNDDOWN(D153*F153,0)))</f>
        <v/>
      </c>
      <c r="H153" s="87"/>
    </row>
    <row r="154" spans="1:9" ht="16.5" customHeight="1">
      <c r="A154" s="244" t="s">
        <v>241</v>
      </c>
      <c r="B154" s="212" t="s">
        <v>4</v>
      </c>
      <c r="C154" s="89"/>
      <c r="D154" s="118"/>
      <c r="E154" s="127"/>
      <c r="F154" s="144"/>
      <c r="G154" s="139" t="str">
        <f>IF(D154="","",ROUNDDOWN(D154*F154,0))</f>
        <v/>
      </c>
      <c r="H154" s="86"/>
    </row>
    <row r="155" spans="1:9" ht="16.5" customHeight="1">
      <c r="A155" s="210"/>
      <c r="B155" s="98"/>
      <c r="C155" s="88"/>
      <c r="D155" s="117"/>
      <c r="E155" s="217"/>
      <c r="F155" s="143"/>
      <c r="G155" s="149" t="str">
        <f>IF(F155="",IF(D155="","",ROUNDDOWN(D155*F156,0)),IF(D155="","",ROUNDDOWN(D155*F155,0)))</f>
        <v/>
      </c>
      <c r="H155" s="87"/>
      <c r="I155" s="223"/>
    </row>
    <row r="156" spans="1:9" ht="16.5" customHeight="1">
      <c r="A156" s="211"/>
      <c r="B156" s="212" t="s">
        <v>227</v>
      </c>
      <c r="C156" s="89"/>
      <c r="D156" s="118">
        <v>1</v>
      </c>
      <c r="E156" s="127" t="s">
        <v>41</v>
      </c>
      <c r="F156" s="144"/>
      <c r="G156" s="139">
        <f>IF(D156="","",ROUNDDOWN(D156*F156,0))</f>
        <v>0</v>
      </c>
      <c r="H156" s="86"/>
      <c r="I156" s="226">
        <f>G156</f>
        <v>0</v>
      </c>
    </row>
    <row r="157" spans="1:9" ht="16.5" customHeight="1">
      <c r="A157" s="210"/>
      <c r="B157" s="98"/>
      <c r="C157" s="88"/>
      <c r="D157" s="117"/>
      <c r="E157" s="217"/>
      <c r="F157" s="143"/>
      <c r="G157" s="149" t="str">
        <f>IF(F157="",IF(D157="","",ROUNDDOWN(D157*F158,0)),IF(D157="","",ROUNDDOWN(D157*F157,0)))</f>
        <v/>
      </c>
      <c r="H157" s="87"/>
      <c r="I157" s="28"/>
    </row>
    <row r="158" spans="1:9" ht="16.5" customHeight="1">
      <c r="A158" s="211"/>
      <c r="B158" s="212" t="s">
        <v>242</v>
      </c>
      <c r="C158" s="89"/>
      <c r="D158" s="118">
        <v>1</v>
      </c>
      <c r="E158" s="127" t="s">
        <v>41</v>
      </c>
      <c r="F158" s="144"/>
      <c r="G158" s="139">
        <f>IF(D158="","",ROUNDDOWN(D158*F158,0))</f>
        <v>0</v>
      </c>
      <c r="H158" s="86"/>
      <c r="I158" s="226">
        <f>G158</f>
        <v>0</v>
      </c>
    </row>
    <row r="159" spans="1:9" ht="16.5" customHeight="1">
      <c r="A159" s="210"/>
      <c r="B159" s="98"/>
      <c r="C159" s="88"/>
      <c r="D159" s="117"/>
      <c r="E159" s="217"/>
      <c r="F159" s="143"/>
      <c r="G159" s="149" t="str">
        <f>IF(F159="",IF(D159="","",ROUNDDOWN(D159*F160,0)),IF(D159="","",ROUNDDOWN(D159*F159,0)))</f>
        <v/>
      </c>
      <c r="H159" s="87"/>
      <c r="I159" s="28"/>
    </row>
    <row r="160" spans="1:9" ht="16.5" customHeight="1">
      <c r="A160" s="211"/>
      <c r="B160" s="212"/>
      <c r="C160" s="89"/>
      <c r="D160" s="118"/>
      <c r="E160" s="127"/>
      <c r="F160" s="144"/>
      <c r="G160" s="139" t="str">
        <f>IF(D160="","",ROUNDDOWN(D160*F160,0))</f>
        <v/>
      </c>
      <c r="H160" s="86"/>
      <c r="I160" s="226" t="str">
        <f>G160</f>
        <v/>
      </c>
    </row>
    <row r="161" spans="1:9" ht="16.5" customHeight="1">
      <c r="A161" s="210"/>
      <c r="B161" s="98"/>
      <c r="C161" s="88"/>
      <c r="D161" s="117"/>
      <c r="E161" s="217"/>
      <c r="F161" s="143"/>
      <c r="G161" s="149" t="str">
        <f>IF(F161="",IF(D161="","",ROUNDDOWN(D161*F162,0)),IF(D161="","",ROUNDDOWN(D161*F161,0)))</f>
        <v/>
      </c>
      <c r="H161" s="87"/>
      <c r="I161" s="28"/>
    </row>
    <row r="162" spans="1:9" ht="16.5" customHeight="1">
      <c r="A162" s="211"/>
      <c r="B162" s="212"/>
      <c r="C162" s="89"/>
      <c r="D162" s="118"/>
      <c r="E162" s="127"/>
      <c r="F162" s="144"/>
      <c r="G162" s="139" t="str">
        <f>IF(D162="","",ROUNDDOWN(D162*F162,0))</f>
        <v/>
      </c>
      <c r="H162" s="86"/>
      <c r="I162" s="226" t="str">
        <f>G162</f>
        <v/>
      </c>
    </row>
    <row r="163" spans="1:9" ht="16.5" customHeight="1">
      <c r="A163" s="210"/>
      <c r="B163" s="98"/>
      <c r="C163" s="88"/>
      <c r="D163" s="117"/>
      <c r="E163" s="217"/>
      <c r="F163" s="143"/>
      <c r="G163" s="149" t="str">
        <f>IF(F163="",IF(D163="","",ROUNDDOWN(D163*F164,0)),IF(D163="","",ROUNDDOWN(D163*F163,0)))</f>
        <v/>
      </c>
      <c r="H163" s="87"/>
      <c r="I163" s="28"/>
    </row>
    <row r="164" spans="1:9" ht="16.5" customHeight="1">
      <c r="A164" s="211"/>
      <c r="B164" s="212"/>
      <c r="C164" s="89"/>
      <c r="D164" s="118"/>
      <c r="E164" s="127"/>
      <c r="F164" s="144"/>
      <c r="G164" s="139" t="str">
        <f>IF(D164="","",ROUNDDOWN(D164*F164,0))</f>
        <v/>
      </c>
      <c r="H164" s="86"/>
      <c r="I164" s="226" t="str">
        <f>G164</f>
        <v/>
      </c>
    </row>
    <row r="165" spans="1:9" ht="16.5" customHeight="1">
      <c r="A165" s="210"/>
      <c r="B165" s="98"/>
      <c r="C165" s="88"/>
      <c r="D165" s="117"/>
      <c r="E165" s="217"/>
      <c r="F165" s="143"/>
      <c r="G165" s="149" t="str">
        <f>IF(F165="",IF(D165="","",ROUNDDOWN(D165*F166,0)),IF(D165="","",ROUNDDOWN(D165*F165,0)))</f>
        <v/>
      </c>
      <c r="H165" s="87"/>
      <c r="I165" s="28"/>
    </row>
    <row r="166" spans="1:9" ht="16.5" customHeight="1">
      <c r="A166" s="211"/>
      <c r="B166" s="212"/>
      <c r="C166" s="89"/>
      <c r="D166" s="118"/>
      <c r="E166" s="127"/>
      <c r="F166" s="144"/>
      <c r="G166" s="139" t="str">
        <f>IF(D166="","",ROUNDDOWN(D166*F166,0))</f>
        <v/>
      </c>
      <c r="H166" s="86"/>
      <c r="I166" s="226" t="str">
        <f>G166</f>
        <v/>
      </c>
    </row>
    <row r="167" spans="1:9" ht="16.5" customHeight="1">
      <c r="A167" s="210"/>
      <c r="B167" s="98"/>
      <c r="C167" s="88"/>
      <c r="D167" s="117"/>
      <c r="E167" s="217"/>
      <c r="F167" s="143"/>
      <c r="G167" s="149" t="str">
        <f>IF(F167="",IF(D167="","",ROUNDDOWN(D167*F168,0)),IF(D167="","",ROUNDDOWN(D167*F167,0)))</f>
        <v/>
      </c>
      <c r="H167" s="87"/>
      <c r="I167" s="28"/>
    </row>
    <row r="168" spans="1:9" ht="16.5" customHeight="1">
      <c r="A168" s="211"/>
      <c r="B168" s="212"/>
      <c r="C168" s="89"/>
      <c r="D168" s="118"/>
      <c r="E168" s="127"/>
      <c r="F168" s="144"/>
      <c r="G168" s="139" t="str">
        <f>IF(D168="","",ROUNDDOWN(D168*F168,0))</f>
        <v/>
      </c>
      <c r="H168" s="86"/>
      <c r="I168" s="226" t="str">
        <f>G168</f>
        <v/>
      </c>
    </row>
    <row r="169" spans="1:9" ht="16.5" customHeight="1">
      <c r="A169" s="210"/>
      <c r="B169" s="98"/>
      <c r="C169" s="88"/>
      <c r="D169" s="117"/>
      <c r="E169" s="217"/>
      <c r="F169" s="143"/>
      <c r="G169" s="149" t="str">
        <f>IF(F169="",IF(D169="","",ROUNDDOWN(D169*F170,0)),IF(D169="","",ROUNDDOWN(D169*F169,0)))</f>
        <v/>
      </c>
      <c r="H169" s="87"/>
      <c r="I169" s="28"/>
    </row>
    <row r="170" spans="1:9" ht="16.5" customHeight="1">
      <c r="A170" s="211"/>
      <c r="B170" s="212"/>
      <c r="C170" s="89"/>
      <c r="D170" s="118"/>
      <c r="E170" s="127"/>
      <c r="F170" s="144"/>
      <c r="G170" s="139" t="str">
        <f>IF(D170="","",ROUNDDOWN(D170*F170,0))</f>
        <v/>
      </c>
      <c r="H170" s="86"/>
      <c r="I170" s="226" t="str">
        <f>G170</f>
        <v/>
      </c>
    </row>
    <row r="171" spans="1:9" ht="16.5" customHeight="1">
      <c r="A171" s="210"/>
      <c r="B171" s="98"/>
      <c r="C171" s="88"/>
      <c r="D171" s="117"/>
      <c r="E171" s="217"/>
      <c r="F171" s="143"/>
      <c r="G171" s="149" t="str">
        <f>IF(F171="",IF(D171="","",ROUNDDOWN(D171*F172,0)),IF(D171="","",ROUNDDOWN(D171*F171,0)))</f>
        <v/>
      </c>
      <c r="H171" s="87"/>
      <c r="I171" s="28"/>
    </row>
    <row r="172" spans="1:9" ht="16.5" customHeight="1">
      <c r="A172" s="211"/>
      <c r="B172" s="212"/>
      <c r="C172" s="89"/>
      <c r="D172" s="118"/>
      <c r="E172" s="127"/>
      <c r="F172" s="144"/>
      <c r="G172" s="139" t="str">
        <f>IF(D172="","",ROUNDDOWN(D172*F172,0))</f>
        <v/>
      </c>
      <c r="H172" s="86"/>
      <c r="I172" s="226" t="str">
        <f>G172</f>
        <v/>
      </c>
    </row>
    <row r="173" spans="1:9" ht="16.5" customHeight="1">
      <c r="A173" s="210"/>
      <c r="B173" s="98"/>
      <c r="C173" s="88"/>
      <c r="D173" s="117"/>
      <c r="E173" s="217"/>
      <c r="F173" s="143"/>
      <c r="G173" s="149" t="str">
        <f>IF(F173="",IF(D173="","",ROUNDDOWN(D173*F174,0)),IF(D173="","",ROUNDDOWN(D173*F173,0)))</f>
        <v/>
      </c>
      <c r="H173" s="87"/>
      <c r="I173" s="223"/>
    </row>
    <row r="174" spans="1:9" ht="16.5" customHeight="1">
      <c r="A174" s="211"/>
      <c r="B174" s="212"/>
      <c r="C174" s="89"/>
      <c r="D174" s="118"/>
      <c r="E174" s="127"/>
      <c r="F174" s="144"/>
      <c r="G174" s="139" t="str">
        <f>IF(D174="","",ROUNDDOWN(D174*F174,0))</f>
        <v/>
      </c>
      <c r="H174" s="86"/>
      <c r="I174" s="226" t="str">
        <f>G174</f>
        <v/>
      </c>
    </row>
    <row r="175" spans="1:9" ht="16.5" customHeight="1">
      <c r="A175" s="210"/>
      <c r="B175" s="98"/>
      <c r="C175" s="88"/>
      <c r="D175" s="117"/>
      <c r="E175" s="217"/>
      <c r="F175" s="143"/>
      <c r="G175" s="149" t="str">
        <f>IF(F175="",IF(D175="","",ROUNDDOWN(D175*F176,0)),IF(D175="","",ROUNDDOWN(D175*F175,0)))</f>
        <v/>
      </c>
      <c r="H175" s="87"/>
      <c r="I175" s="223"/>
    </row>
    <row r="176" spans="1:9" ht="16.5" customHeight="1">
      <c r="A176" s="211"/>
      <c r="B176" s="212"/>
      <c r="C176" s="89"/>
      <c r="D176" s="118"/>
      <c r="E176" s="127"/>
      <c r="F176" s="144"/>
      <c r="G176" s="139" t="str">
        <f>IF(D176="","",ROUNDDOWN(D176*F176,0))</f>
        <v/>
      </c>
      <c r="H176" s="86"/>
      <c r="I176" s="226" t="str">
        <f>G176</f>
        <v/>
      </c>
    </row>
    <row r="177" spans="1:9" ht="16.5" customHeight="1">
      <c r="A177" s="210"/>
      <c r="B177" s="98"/>
      <c r="C177" s="88"/>
      <c r="D177" s="117"/>
      <c r="E177" s="217"/>
      <c r="F177" s="143"/>
      <c r="G177" s="149" t="str">
        <f>IF(F177="",IF(D177="","",ROUNDDOWN(D177*F178,0)),IF(D177="","",ROUNDDOWN(D177*F177,0)))</f>
        <v/>
      </c>
      <c r="H177" s="87"/>
      <c r="I177" s="223"/>
    </row>
    <row r="178" spans="1:9" ht="16.5" customHeight="1">
      <c r="A178" s="211"/>
      <c r="B178" s="212"/>
      <c r="C178" s="89"/>
      <c r="D178" s="118"/>
      <c r="E178" s="127"/>
      <c r="F178" s="144"/>
      <c r="G178" s="139" t="str">
        <f>IF(D178="","",ROUNDDOWN(D178*F178,0))</f>
        <v/>
      </c>
      <c r="H178" s="86"/>
      <c r="I178" s="226" t="str">
        <f>G178</f>
        <v/>
      </c>
    </row>
    <row r="179" spans="1:9" ht="16.5" customHeight="1">
      <c r="A179" s="210"/>
      <c r="B179" s="98"/>
      <c r="C179" s="88"/>
      <c r="D179" s="117"/>
      <c r="E179" s="217"/>
      <c r="F179" s="143"/>
      <c r="G179" s="149" t="str">
        <f>IF(F179="",IF(D179="","",ROUNDDOWN(D179*F180,0)),IF(D179="","",ROUNDDOWN(D179*F179,0)))</f>
        <v/>
      </c>
      <c r="H179" s="87"/>
      <c r="I179" s="223"/>
    </row>
    <row r="180" spans="1:9" ht="16.5" customHeight="1">
      <c r="A180" s="211"/>
      <c r="B180" s="212"/>
      <c r="C180" s="89"/>
      <c r="D180" s="118"/>
      <c r="E180" s="127"/>
      <c r="F180" s="144"/>
      <c r="G180" s="139" t="str">
        <f>IF(D180="","",ROUNDDOWN(D180*F180,0))</f>
        <v/>
      </c>
      <c r="H180" s="86"/>
      <c r="I180" s="236" t="str">
        <f>G180</f>
        <v/>
      </c>
    </row>
    <row r="181" spans="1:9" ht="16.5" customHeight="1">
      <c r="A181" s="210"/>
      <c r="B181" s="98"/>
      <c r="C181" s="88"/>
      <c r="D181" s="117"/>
      <c r="E181" s="217"/>
      <c r="F181" s="143"/>
      <c r="G181" s="143"/>
      <c r="H181" s="87"/>
      <c r="I181" s="223"/>
    </row>
    <row r="182" spans="1:9" ht="16.5" customHeight="1">
      <c r="A182" s="211"/>
      <c r="B182" s="93" t="s">
        <v>46</v>
      </c>
      <c r="C182" s="89"/>
      <c r="D182" s="118"/>
      <c r="E182" s="127"/>
      <c r="F182" s="144"/>
      <c r="G182" s="221">
        <f>I182</f>
        <v>0</v>
      </c>
      <c r="H182" s="86"/>
      <c r="I182" s="223">
        <f>SUM(I153:I180)</f>
        <v>0</v>
      </c>
    </row>
    <row r="183" spans="1:9" ht="16.5" customHeight="1">
      <c r="A183" s="210"/>
      <c r="B183" s="98"/>
      <c r="C183" s="88"/>
      <c r="D183" s="117"/>
      <c r="E183" s="217"/>
      <c r="F183" s="143"/>
      <c r="G183" s="149" t="str">
        <f>IF(F183="",IF(D183="","",ROUNDDOWN(D183*F184,0)),IF(D183="","",ROUNDDOWN(D183*F183,0)))</f>
        <v/>
      </c>
      <c r="H183" s="87"/>
    </row>
    <row r="184" spans="1:9" ht="16.5" customHeight="1">
      <c r="A184" s="244"/>
      <c r="B184" s="212"/>
      <c r="C184" s="89"/>
      <c r="D184" s="118"/>
      <c r="E184" s="127"/>
      <c r="F184" s="144"/>
      <c r="G184" s="139" t="str">
        <f>IF(D184="","",ROUNDDOWN(D184*F184,0))</f>
        <v/>
      </c>
      <c r="H184" s="86"/>
    </row>
    <row r="185" spans="1:9" ht="16.5" customHeight="1">
      <c r="A185" s="210"/>
      <c r="B185" s="98"/>
      <c r="C185" s="88"/>
      <c r="D185" s="117"/>
      <c r="E185" s="217"/>
      <c r="F185" s="143"/>
      <c r="G185" s="149" t="str">
        <f>IF(F185="",IF(D185="","",ROUNDDOWN(D185*F186,0)),IF(D185="","",ROUNDDOWN(D185*F185,0)))</f>
        <v/>
      </c>
      <c r="H185" s="87"/>
      <c r="I185" s="223"/>
    </row>
    <row r="186" spans="1:9" ht="16.5" customHeight="1">
      <c r="A186" s="211"/>
      <c r="B186" s="212"/>
      <c r="C186" s="89"/>
      <c r="D186" s="118"/>
      <c r="E186" s="127"/>
      <c r="F186" s="144"/>
      <c r="G186" s="139" t="str">
        <f>IF(D186="","",ROUNDDOWN(D186*F186,0))</f>
        <v/>
      </c>
      <c r="H186" s="86"/>
      <c r="I186" s="226" t="str">
        <f>G186</f>
        <v/>
      </c>
    </row>
    <row r="187" spans="1:9" ht="16.5" customHeight="1">
      <c r="A187" s="210"/>
      <c r="B187" s="98"/>
      <c r="C187" s="88"/>
      <c r="D187" s="117"/>
      <c r="E187" s="217"/>
      <c r="F187" s="143"/>
      <c r="G187" s="149" t="str">
        <f>IF(F187="",IF(D187="","",ROUNDDOWN(D187*F188,0)),IF(D187="","",ROUNDDOWN(D187*F187,0)))</f>
        <v/>
      </c>
      <c r="H187" s="87"/>
      <c r="I187" s="28"/>
    </row>
    <row r="188" spans="1:9" ht="16.5" customHeight="1">
      <c r="A188" s="211"/>
      <c r="B188" s="212"/>
      <c r="C188" s="89"/>
      <c r="D188" s="118"/>
      <c r="E188" s="127"/>
      <c r="F188" s="144"/>
      <c r="G188" s="139" t="str">
        <f>IF(D188="","",ROUNDDOWN(D188*F188,0))</f>
        <v/>
      </c>
      <c r="H188" s="86"/>
      <c r="I188" s="226" t="str">
        <f>G188</f>
        <v/>
      </c>
    </row>
    <row r="189" spans="1:9" ht="16.5" customHeight="1">
      <c r="A189" s="210"/>
      <c r="B189" s="98"/>
      <c r="C189" s="88"/>
      <c r="D189" s="117"/>
      <c r="E189" s="217"/>
      <c r="F189" s="143"/>
      <c r="G189" s="149" t="str">
        <f>IF(F189="",IF(D189="","",ROUNDDOWN(D189*F190,0)),IF(D189="","",ROUNDDOWN(D189*F189,0)))</f>
        <v/>
      </c>
      <c r="H189" s="87"/>
      <c r="I189" s="28"/>
    </row>
    <row r="190" spans="1:9" ht="16.5" customHeight="1">
      <c r="A190" s="211"/>
      <c r="B190" s="212"/>
      <c r="C190" s="89"/>
      <c r="D190" s="118"/>
      <c r="E190" s="127"/>
      <c r="F190" s="144"/>
      <c r="G190" s="139" t="str">
        <f>IF(D190="","",ROUNDDOWN(D190*F190,0))</f>
        <v/>
      </c>
      <c r="H190" s="86"/>
      <c r="I190" s="226" t="str">
        <f>G190</f>
        <v/>
      </c>
    </row>
    <row r="191" spans="1:9" ht="16.5" customHeight="1">
      <c r="A191" s="210"/>
      <c r="B191" s="98"/>
      <c r="C191" s="88"/>
      <c r="D191" s="117"/>
      <c r="E191" s="217"/>
      <c r="F191" s="143"/>
      <c r="G191" s="149" t="str">
        <f>IF(F191="",IF(D191="","",ROUNDDOWN(D191*F192,0)),IF(D191="","",ROUNDDOWN(D191*F191,0)))</f>
        <v/>
      </c>
      <c r="H191" s="87"/>
      <c r="I191" s="28"/>
    </row>
    <row r="192" spans="1:9" ht="16.5" customHeight="1">
      <c r="A192" s="211"/>
      <c r="B192" s="212"/>
      <c r="C192" s="89"/>
      <c r="D192" s="118"/>
      <c r="E192" s="127"/>
      <c r="F192" s="144"/>
      <c r="G192" s="139" t="str">
        <f>IF(D192="","",ROUNDDOWN(D192*F192,0))</f>
        <v/>
      </c>
      <c r="H192" s="86"/>
      <c r="I192" s="226" t="str">
        <f>G192</f>
        <v/>
      </c>
    </row>
    <row r="193" spans="1:9" ht="16.5" customHeight="1">
      <c r="A193" s="210"/>
      <c r="B193" s="98"/>
      <c r="C193" s="88"/>
      <c r="D193" s="117"/>
      <c r="E193" s="217"/>
      <c r="F193" s="143"/>
      <c r="G193" s="149" t="str">
        <f>IF(F193="",IF(D193="","",ROUNDDOWN(D193*F194,0)),IF(D193="","",ROUNDDOWN(D193*F193,0)))</f>
        <v/>
      </c>
      <c r="H193" s="87"/>
      <c r="I193" s="28"/>
    </row>
    <row r="194" spans="1:9" ht="16.5" customHeight="1">
      <c r="A194" s="211"/>
      <c r="B194" s="212"/>
      <c r="C194" s="89"/>
      <c r="D194" s="118"/>
      <c r="E194" s="127"/>
      <c r="F194" s="144"/>
      <c r="G194" s="139" t="str">
        <f>IF(D194="","",ROUNDDOWN(D194*F194,0))</f>
        <v/>
      </c>
      <c r="H194" s="86"/>
      <c r="I194" s="226" t="str">
        <f>G194</f>
        <v/>
      </c>
    </row>
    <row r="195" spans="1:9" ht="16.5" customHeight="1">
      <c r="A195" s="210"/>
      <c r="B195" s="98"/>
      <c r="C195" s="88"/>
      <c r="D195" s="117"/>
      <c r="E195" s="217"/>
      <c r="F195" s="143"/>
      <c r="G195" s="149" t="str">
        <f>IF(F195="",IF(D195="","",ROUNDDOWN(D195*F196,0)),IF(D195="","",ROUNDDOWN(D195*F195,0)))</f>
        <v/>
      </c>
      <c r="H195" s="87"/>
      <c r="I195" s="28"/>
    </row>
    <row r="196" spans="1:9" ht="16.5" customHeight="1">
      <c r="A196" s="211"/>
      <c r="B196" s="212"/>
      <c r="C196" s="89"/>
      <c r="D196" s="118"/>
      <c r="E196" s="127"/>
      <c r="F196" s="144"/>
      <c r="G196" s="139" t="str">
        <f>IF(D196="","",ROUNDDOWN(D196*F196,0))</f>
        <v/>
      </c>
      <c r="H196" s="86"/>
      <c r="I196" s="226" t="str">
        <f>G196</f>
        <v/>
      </c>
    </row>
    <row r="197" spans="1:9" ht="16.5" customHeight="1">
      <c r="A197" s="210"/>
      <c r="B197" s="98"/>
      <c r="C197" s="88"/>
      <c r="D197" s="117"/>
      <c r="E197" s="217"/>
      <c r="F197" s="143"/>
      <c r="G197" s="149" t="str">
        <f>IF(F197="",IF(D197="","",ROUNDDOWN(D197*F198,0)),IF(D197="","",ROUNDDOWN(D197*F197,0)))</f>
        <v/>
      </c>
      <c r="H197" s="87"/>
      <c r="I197" s="28"/>
    </row>
    <row r="198" spans="1:9" ht="16.5" customHeight="1">
      <c r="A198" s="211"/>
      <c r="B198" s="212"/>
      <c r="C198" s="89"/>
      <c r="D198" s="118"/>
      <c r="E198" s="127"/>
      <c r="F198" s="144"/>
      <c r="G198" s="139" t="str">
        <f>IF(D198="","",ROUNDDOWN(D198*F198,0))</f>
        <v/>
      </c>
      <c r="H198" s="86"/>
      <c r="I198" s="226" t="str">
        <f>G198</f>
        <v/>
      </c>
    </row>
    <row r="199" spans="1:9" ht="16.5" customHeight="1">
      <c r="A199" s="210"/>
      <c r="B199" s="98"/>
      <c r="C199" s="88"/>
      <c r="D199" s="117"/>
      <c r="E199" s="217"/>
      <c r="F199" s="143"/>
      <c r="G199" s="149" t="str">
        <f>IF(F199="",IF(D199="","",ROUNDDOWN(D199*F200,0)),IF(D199="","",ROUNDDOWN(D199*F199,0)))</f>
        <v/>
      </c>
      <c r="H199" s="87"/>
      <c r="I199" s="28"/>
    </row>
    <row r="200" spans="1:9" ht="16.5" customHeight="1">
      <c r="A200" s="211"/>
      <c r="B200" s="212"/>
      <c r="C200" s="89"/>
      <c r="D200" s="118"/>
      <c r="E200" s="127"/>
      <c r="F200" s="144"/>
      <c r="G200" s="139" t="str">
        <f>IF(D200="","",ROUNDDOWN(D200*F200,0))</f>
        <v/>
      </c>
      <c r="H200" s="86"/>
      <c r="I200" s="226" t="str">
        <f>G200</f>
        <v/>
      </c>
    </row>
    <row r="201" spans="1:9" ht="16.5" customHeight="1">
      <c r="A201" s="210"/>
      <c r="B201" s="98"/>
      <c r="C201" s="88"/>
      <c r="D201" s="117"/>
      <c r="E201" s="217"/>
      <c r="F201" s="143"/>
      <c r="G201" s="149" t="str">
        <f>IF(F201="",IF(D201="","",ROUNDDOWN(D201*F202,0)),IF(D201="","",ROUNDDOWN(D201*F201,0)))</f>
        <v/>
      </c>
      <c r="H201" s="87"/>
      <c r="I201" s="28"/>
    </row>
    <row r="202" spans="1:9" ht="16.5" customHeight="1">
      <c r="A202" s="211"/>
      <c r="B202" s="212"/>
      <c r="C202" s="89"/>
      <c r="D202" s="118"/>
      <c r="E202" s="127"/>
      <c r="F202" s="144"/>
      <c r="G202" s="139" t="str">
        <f>IF(D202="","",ROUNDDOWN(D202*F202,0))</f>
        <v/>
      </c>
      <c r="H202" s="86"/>
      <c r="I202" s="226" t="str">
        <f>G202</f>
        <v/>
      </c>
    </row>
    <row r="203" spans="1:9" ht="16.5" customHeight="1">
      <c r="A203" s="210"/>
      <c r="B203" s="98"/>
      <c r="C203" s="88"/>
      <c r="D203" s="117"/>
      <c r="E203" s="217"/>
      <c r="F203" s="143"/>
      <c r="G203" s="149" t="str">
        <f>IF(F203="",IF(D203="","",ROUNDDOWN(D203*F204,0)),IF(D203="","",ROUNDDOWN(D203*F203,0)))</f>
        <v/>
      </c>
      <c r="H203" s="87"/>
      <c r="I203" s="223"/>
    </row>
    <row r="204" spans="1:9" ht="16.5" customHeight="1">
      <c r="A204" s="211"/>
      <c r="B204" s="212"/>
      <c r="C204" s="89"/>
      <c r="D204" s="118"/>
      <c r="E204" s="127"/>
      <c r="F204" s="144"/>
      <c r="G204" s="139" t="str">
        <f>IF(D204="","",ROUNDDOWN(D204*F204,0))</f>
        <v/>
      </c>
      <c r="H204" s="86"/>
      <c r="I204" s="226" t="str">
        <f>G204</f>
        <v/>
      </c>
    </row>
    <row r="205" spans="1:9" ht="16.5" customHeight="1">
      <c r="A205" s="210"/>
      <c r="B205" s="98"/>
      <c r="C205" s="88"/>
      <c r="D205" s="117"/>
      <c r="E205" s="217"/>
      <c r="F205" s="143"/>
      <c r="G205" s="149" t="str">
        <f>IF(F205="",IF(D205="","",ROUNDDOWN(D205*F206,0)),IF(D205="","",ROUNDDOWN(D205*F205,0)))</f>
        <v/>
      </c>
      <c r="H205" s="87"/>
      <c r="I205" s="223"/>
    </row>
    <row r="206" spans="1:9" ht="16.5" customHeight="1">
      <c r="A206" s="211"/>
      <c r="B206" s="212"/>
      <c r="C206" s="89"/>
      <c r="D206" s="118"/>
      <c r="E206" s="127"/>
      <c r="F206" s="144"/>
      <c r="G206" s="139" t="str">
        <f>IF(D206="","",ROUNDDOWN(D206*F206,0))</f>
        <v/>
      </c>
      <c r="H206" s="86"/>
      <c r="I206" s="226" t="str">
        <f>G206</f>
        <v/>
      </c>
    </row>
    <row r="207" spans="1:9" ht="16.5" customHeight="1">
      <c r="A207" s="210"/>
      <c r="B207" s="98"/>
      <c r="C207" s="88"/>
      <c r="D207" s="117"/>
      <c r="E207" s="217"/>
      <c r="F207" s="143"/>
      <c r="G207" s="149" t="str">
        <f>IF(F207="",IF(D207="","",ROUNDDOWN(D207*F208,0)),IF(D207="","",ROUNDDOWN(D207*F207,0)))</f>
        <v/>
      </c>
      <c r="H207" s="87"/>
      <c r="I207" s="223"/>
    </row>
    <row r="208" spans="1:9" ht="16.5" customHeight="1">
      <c r="A208" s="211"/>
      <c r="B208" s="212"/>
      <c r="C208" s="89"/>
      <c r="D208" s="118"/>
      <c r="E208" s="127"/>
      <c r="F208" s="144"/>
      <c r="G208" s="139" t="str">
        <f>IF(D208="","",ROUNDDOWN(D208*F208,0))</f>
        <v/>
      </c>
      <c r="H208" s="86"/>
      <c r="I208" s="226" t="str">
        <f>G208</f>
        <v/>
      </c>
    </row>
    <row r="209" spans="1:9" ht="16.5" customHeight="1">
      <c r="A209" s="210"/>
      <c r="B209" s="98"/>
      <c r="C209" s="88"/>
      <c r="D209" s="117"/>
      <c r="E209" s="217"/>
      <c r="F209" s="143"/>
      <c r="G209" s="149" t="str">
        <f>IF(F209="",IF(D209="","",ROUNDDOWN(D209*F210,0)),IF(D209="","",ROUNDDOWN(D209*F209,0)))</f>
        <v/>
      </c>
      <c r="H209" s="87"/>
      <c r="I209" s="223"/>
    </row>
    <row r="210" spans="1:9" ht="16.5" customHeight="1">
      <c r="A210" s="211"/>
      <c r="B210" s="212"/>
      <c r="C210" s="89"/>
      <c r="D210" s="118"/>
      <c r="E210" s="127"/>
      <c r="F210" s="144"/>
      <c r="G210" s="139" t="str">
        <f>IF(D210="","",ROUNDDOWN(D210*F210,0))</f>
        <v/>
      </c>
      <c r="H210" s="86"/>
      <c r="I210" s="236" t="str">
        <f>G210</f>
        <v/>
      </c>
    </row>
    <row r="211" spans="1:9" ht="16.5" customHeight="1">
      <c r="A211" s="210"/>
      <c r="B211" s="98"/>
      <c r="C211" s="88"/>
      <c r="D211" s="117"/>
      <c r="E211" s="217"/>
      <c r="F211" s="143"/>
      <c r="G211" s="143"/>
      <c r="H211" s="87"/>
      <c r="I211" s="223"/>
    </row>
    <row r="212" spans="1:9" ht="16.5" customHeight="1">
      <c r="A212" s="211"/>
      <c r="B212" s="93"/>
      <c r="C212" s="89"/>
      <c r="D212" s="118"/>
      <c r="E212" s="127"/>
      <c r="F212" s="144"/>
      <c r="G212" s="221">
        <f>I212</f>
        <v>0</v>
      </c>
      <c r="H212" s="86"/>
      <c r="I212" s="223">
        <f>SUM(I183:I210)</f>
        <v>0</v>
      </c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5" fitToWidth="1" fitToHeight="1" orientation="landscape" usePrinterDefaults="1" r:id="rId1"/>
  <headerFooter alignWithMargins="0"/>
  <rowBreaks count="6" manualBreakCount="6">
    <brk id="32" max="7" man="1"/>
    <brk id="62" max="7" man="1"/>
    <brk id="92" max="7" man="1"/>
    <brk id="122" max="7" man="1"/>
    <brk id="152" max="7" man="1"/>
    <brk id="182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 tint="0.6"/>
  </sheetPr>
  <dimension ref="A1:X92"/>
  <sheetViews>
    <sheetView showZeros="0" view="pageBreakPreview" zoomScaleSheetLayoutView="100" workbookViewId="0">
      <selection activeCell="F7" sqref="F7"/>
    </sheetView>
  </sheetViews>
  <sheetFormatPr defaultColWidth="9" defaultRowHeight="16.5" customHeight="1"/>
  <cols>
    <col min="1" max="1" width="5.125" style="204" customWidth="1"/>
    <col min="2" max="2" width="22.5" style="205" customWidth="1"/>
    <col min="3" max="3" width="32.875" style="206" customWidth="1"/>
    <col min="4" max="4" width="11.125" style="207" customWidth="1"/>
    <col min="5" max="5" width="5.125" style="204" customWidth="1"/>
    <col min="6" max="6" width="12.75" style="208" customWidth="1"/>
    <col min="7" max="7" width="17.75" style="208" customWidth="1"/>
    <col min="8" max="8" width="27.75" style="209" customWidth="1"/>
    <col min="9" max="9" width="12.75" style="1" customWidth="1"/>
    <col min="10" max="10" width="9.625" style="1" customWidth="1"/>
    <col min="11" max="11" width="11.625" style="1" bestFit="1" customWidth="1"/>
    <col min="12" max="13" width="9.375" style="1" customWidth="1"/>
    <col min="14" max="14" width="13.875" style="63" bestFit="1" customWidth="1"/>
    <col min="15" max="15" width="3.75" style="63" customWidth="1"/>
    <col min="16" max="16" width="11.625" style="63" bestFit="1" customWidth="1"/>
    <col min="17" max="17" width="11.625" style="63" customWidth="1"/>
    <col min="18" max="18" width="11.875" style="63" customWidth="1"/>
    <col min="19" max="19" width="13.375" style="63" customWidth="1"/>
    <col min="20" max="20" width="12.375" style="63" customWidth="1"/>
    <col min="21" max="21" width="14.125" style="63" bestFit="1" customWidth="1"/>
    <col min="22" max="22" width="14.75" style="63" customWidth="1"/>
    <col min="23" max="16384" width="9" style="63"/>
  </cols>
  <sheetData>
    <row r="1" spans="1:24" ht="20.100000000000001" customHeight="1">
      <c r="A1" s="71" t="s">
        <v>33</v>
      </c>
      <c r="B1" s="210" t="s">
        <v>11</v>
      </c>
      <c r="C1" s="210" t="s">
        <v>35</v>
      </c>
      <c r="D1" s="213" t="s">
        <v>12</v>
      </c>
      <c r="E1" s="71" t="s">
        <v>16</v>
      </c>
      <c r="F1" s="218" t="s">
        <v>2</v>
      </c>
      <c r="G1" s="218" t="s">
        <v>1</v>
      </c>
      <c r="H1" s="222" t="s">
        <v>7</v>
      </c>
      <c r="I1" s="29"/>
      <c r="J1" s="29"/>
      <c r="K1" s="29"/>
      <c r="L1" s="29"/>
      <c r="M1" s="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0.100000000000001" customHeight="1">
      <c r="A2" s="72"/>
      <c r="B2" s="211"/>
      <c r="C2" s="211"/>
      <c r="D2" s="214"/>
      <c r="E2" s="72"/>
      <c r="F2" s="219"/>
      <c r="G2" s="219"/>
      <c r="H2" s="77"/>
      <c r="I2" s="29"/>
      <c r="J2" s="29"/>
      <c r="K2" s="227"/>
      <c r="L2" s="29"/>
      <c r="M2" s="29"/>
      <c r="N2" s="229"/>
      <c r="O2" s="228"/>
      <c r="P2" s="229"/>
      <c r="Q2" s="229"/>
      <c r="R2" s="229"/>
      <c r="S2" s="229"/>
      <c r="T2" s="229"/>
      <c r="U2" s="229"/>
      <c r="V2" s="228"/>
      <c r="W2" s="228"/>
      <c r="X2" s="228"/>
    </row>
    <row r="3" spans="1:24" ht="17.45" customHeight="1">
      <c r="A3" s="71"/>
      <c r="B3" s="95"/>
      <c r="C3" s="88"/>
      <c r="D3" s="215"/>
      <c r="E3" s="217"/>
      <c r="F3" s="143"/>
      <c r="G3" s="149" t="str">
        <f>IF(F3="",IF(D3="","",ROUNDDOWN(D3*F4,0)),IF(D3="","",ROUNDDOWN(D3*F3,0)))</f>
        <v/>
      </c>
      <c r="H3" s="87"/>
      <c r="I3" s="28"/>
      <c r="J3" s="28"/>
      <c r="K3" s="28"/>
      <c r="L3" s="28"/>
      <c r="M3" s="28"/>
      <c r="N3" s="230"/>
      <c r="O3" s="230"/>
      <c r="P3" s="230"/>
      <c r="Q3" s="230"/>
      <c r="R3" s="230"/>
      <c r="S3" s="230"/>
      <c r="T3" s="230"/>
      <c r="U3" s="228"/>
      <c r="V3" s="228"/>
      <c r="W3" s="228"/>
      <c r="X3" s="228"/>
    </row>
    <row r="4" spans="1:24" ht="17.45" customHeight="1">
      <c r="A4" s="72">
        <f>'建築工事（救助訓練塔）総括'!A28</f>
        <v>12</v>
      </c>
      <c r="B4" s="235" t="str">
        <f>'建築工事（救助訓練塔）総括'!B28</f>
        <v>ガラス工事</v>
      </c>
      <c r="C4" s="89"/>
      <c r="D4" s="135"/>
      <c r="E4" s="127"/>
      <c r="F4" s="144"/>
      <c r="G4" s="139" t="str">
        <f>IF(D4="","",ROUNDDOWN(D4*F4,0))</f>
        <v/>
      </c>
      <c r="H4" s="86"/>
      <c r="I4" s="226" t="str">
        <f>G4</f>
        <v/>
      </c>
      <c r="J4" s="28"/>
      <c r="K4" s="28"/>
      <c r="L4" s="28"/>
      <c r="M4" s="28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17.45" customHeight="1">
      <c r="A5" s="71"/>
      <c r="B5" s="98"/>
      <c r="C5" s="88"/>
      <c r="D5" s="215"/>
      <c r="E5" s="217"/>
      <c r="F5" s="143"/>
      <c r="G5" s="149" t="str">
        <f>IF(F5="",IF(D5="","",ROUNDDOWN(D5*F6,0)),IF(D5="","",ROUNDDOWN(D5*F5,0)))</f>
        <v/>
      </c>
      <c r="H5" s="87"/>
      <c r="I5" s="223"/>
      <c r="J5" s="28"/>
      <c r="K5" s="28"/>
      <c r="L5" s="28"/>
      <c r="M5" s="28"/>
      <c r="N5" s="230"/>
      <c r="O5" s="230"/>
      <c r="P5" s="230"/>
      <c r="Q5" s="230"/>
      <c r="R5" s="230"/>
      <c r="S5" s="230"/>
      <c r="T5" s="230"/>
      <c r="U5" s="228"/>
      <c r="V5" s="228"/>
      <c r="W5" s="228"/>
      <c r="X5" s="228"/>
    </row>
    <row r="6" spans="1:24" ht="17.45" customHeight="1">
      <c r="A6" s="72"/>
      <c r="B6" s="212" t="s">
        <v>187</v>
      </c>
      <c r="C6" s="89" t="s">
        <v>243</v>
      </c>
      <c r="D6" s="216">
        <v>22.2</v>
      </c>
      <c r="E6" s="127" t="s">
        <v>0</v>
      </c>
      <c r="F6" s="144">
        <v>12100</v>
      </c>
      <c r="G6" s="139">
        <f>IF(D6="","",ROUNDDOWN(D6*F6,0))</f>
        <v>268620</v>
      </c>
      <c r="H6" s="86"/>
      <c r="I6" s="226">
        <f>G6</f>
        <v>268620</v>
      </c>
      <c r="J6" s="28"/>
      <c r="K6" s="28" t="s">
        <v>290</v>
      </c>
      <c r="L6" s="28"/>
      <c r="M6" s="28"/>
      <c r="N6" s="230"/>
      <c r="O6" s="230"/>
      <c r="P6" s="230"/>
      <c r="Q6" s="230"/>
      <c r="R6" s="230"/>
      <c r="S6" s="230"/>
      <c r="T6" s="230"/>
      <c r="U6" s="228"/>
      <c r="V6" s="228"/>
      <c r="W6" s="228"/>
      <c r="X6" s="228"/>
    </row>
    <row r="7" spans="1:24" ht="17.45" customHeight="1">
      <c r="A7" s="71"/>
      <c r="B7" s="98"/>
      <c r="C7" s="88"/>
      <c r="D7" s="215"/>
      <c r="E7" s="217"/>
      <c r="F7" s="143"/>
      <c r="G7" s="149" t="str">
        <f>IF(F7="",IF(D7="","",ROUNDDOWN(D7*F8,0)),IF(D7="","",ROUNDDOWN(D7*F7,0)))</f>
        <v/>
      </c>
      <c r="H7" s="87"/>
      <c r="I7" s="28"/>
      <c r="J7" s="28"/>
      <c r="K7" s="28"/>
      <c r="L7" s="28"/>
      <c r="M7" s="28"/>
      <c r="N7" s="230"/>
      <c r="O7" s="230"/>
      <c r="P7" s="230"/>
      <c r="Q7" s="230"/>
      <c r="R7" s="230"/>
      <c r="S7" s="230"/>
      <c r="T7" s="230"/>
      <c r="U7" s="228"/>
      <c r="V7" s="228"/>
      <c r="W7" s="228"/>
      <c r="X7" s="228"/>
    </row>
    <row r="8" spans="1:24" ht="17.45" customHeight="1">
      <c r="A8" s="72"/>
      <c r="B8" s="212"/>
      <c r="C8" s="89"/>
      <c r="D8" s="216"/>
      <c r="E8" s="127"/>
      <c r="F8" s="144"/>
      <c r="G8" s="139" t="str">
        <f>IF(D8="","",ROUNDDOWN(D8*F8,0))</f>
        <v/>
      </c>
      <c r="H8" s="86"/>
      <c r="I8" s="226" t="str">
        <f>G8</f>
        <v/>
      </c>
      <c r="J8" s="28"/>
      <c r="K8" s="28"/>
      <c r="L8" s="28"/>
      <c r="M8" s="28"/>
      <c r="N8" s="230"/>
      <c r="O8" s="230"/>
      <c r="P8" s="230"/>
      <c r="Q8" s="230"/>
      <c r="R8" s="230"/>
      <c r="S8" s="230"/>
      <c r="T8" s="230"/>
      <c r="U8" s="230"/>
      <c r="V8" s="230"/>
      <c r="W8" s="228"/>
      <c r="X8" s="228"/>
    </row>
    <row r="9" spans="1:24" ht="17.45" customHeight="1">
      <c r="A9" s="71"/>
      <c r="B9" s="98"/>
      <c r="C9" s="88"/>
      <c r="D9" s="215"/>
      <c r="E9" s="217"/>
      <c r="F9" s="143"/>
      <c r="G9" s="149" t="str">
        <f>IF(F9="",IF(D9="","",ROUNDDOWN(D9*F10,0)),IF(D9="","",ROUNDDOWN(D9*F9,0)))</f>
        <v/>
      </c>
      <c r="H9" s="87"/>
      <c r="I9" s="28"/>
      <c r="J9" s="28"/>
      <c r="K9" s="28"/>
      <c r="L9" s="28"/>
      <c r="M9" s="28"/>
      <c r="N9" s="230"/>
      <c r="O9" s="230"/>
      <c r="P9" s="230"/>
      <c r="Q9" s="230"/>
      <c r="R9" s="230"/>
      <c r="S9" s="230"/>
      <c r="T9" s="230"/>
      <c r="U9" s="228"/>
      <c r="V9" s="228"/>
      <c r="W9" s="228"/>
      <c r="X9" s="228"/>
    </row>
    <row r="10" spans="1:24" ht="17.45" customHeight="1">
      <c r="A10" s="72"/>
      <c r="B10" s="212"/>
      <c r="C10" s="89"/>
      <c r="D10" s="238"/>
      <c r="E10" s="127"/>
      <c r="F10" s="144"/>
      <c r="G10" s="139" t="str">
        <f>IF(D10="","",ROUNDDOWN(D10*F10,0))</f>
        <v/>
      </c>
      <c r="H10" s="86"/>
      <c r="I10" s="226" t="str">
        <f>G10</f>
        <v/>
      </c>
      <c r="J10" s="28"/>
      <c r="K10" s="28"/>
      <c r="L10" s="28"/>
      <c r="M10" s="28"/>
      <c r="N10" s="230"/>
      <c r="O10" s="230"/>
      <c r="P10" s="230"/>
      <c r="Q10" s="230"/>
      <c r="R10" s="230"/>
      <c r="S10" s="230"/>
      <c r="T10" s="230"/>
      <c r="U10" s="230"/>
      <c r="V10" s="230"/>
      <c r="W10" s="228"/>
      <c r="X10" s="228"/>
    </row>
    <row r="11" spans="1:24" ht="17.45" customHeight="1">
      <c r="A11" s="71"/>
      <c r="B11" s="98"/>
      <c r="C11" s="88"/>
      <c r="D11" s="215"/>
      <c r="E11" s="217"/>
      <c r="F11" s="143"/>
      <c r="G11" s="149" t="str">
        <f>IF(F11="",IF(D11="","",ROUNDDOWN(D11*F12,0)),IF(D11="","",ROUNDDOWN(D11*F11,0)))</f>
        <v/>
      </c>
      <c r="H11" s="87"/>
      <c r="I11" s="28"/>
      <c r="J11" s="28"/>
      <c r="K11" s="28"/>
      <c r="L11" s="28"/>
      <c r="M11" s="28"/>
      <c r="N11" s="230"/>
      <c r="O11" s="230"/>
      <c r="P11" s="230"/>
      <c r="Q11" s="230"/>
      <c r="R11" s="230"/>
      <c r="S11" s="230"/>
      <c r="T11" s="230"/>
      <c r="U11" s="228"/>
      <c r="V11" s="228"/>
      <c r="W11" s="228"/>
      <c r="X11" s="228"/>
    </row>
    <row r="12" spans="1:24" ht="17.45" customHeight="1">
      <c r="A12" s="72"/>
      <c r="B12" s="212"/>
      <c r="C12" s="89"/>
      <c r="D12" s="238"/>
      <c r="E12" s="127"/>
      <c r="F12" s="144"/>
      <c r="G12" s="139" t="str">
        <f>IF(D12="","",ROUNDDOWN(D12*F12,0))</f>
        <v/>
      </c>
      <c r="H12" s="86"/>
      <c r="I12" s="226" t="str">
        <f>G12</f>
        <v/>
      </c>
      <c r="J12" s="28"/>
      <c r="K12" s="28"/>
      <c r="L12" s="28"/>
      <c r="M12" s="28"/>
      <c r="N12" s="230"/>
      <c r="O12" s="230"/>
      <c r="P12" s="230"/>
      <c r="Q12" s="230"/>
      <c r="R12" s="230"/>
      <c r="S12" s="230"/>
      <c r="T12" s="230"/>
      <c r="U12" s="230"/>
      <c r="V12" s="230"/>
      <c r="W12" s="228"/>
      <c r="X12" s="228"/>
    </row>
    <row r="13" spans="1:24" ht="17.45" customHeight="1">
      <c r="A13" s="71"/>
      <c r="B13" s="98"/>
      <c r="C13" s="88"/>
      <c r="D13" s="215"/>
      <c r="E13" s="217"/>
      <c r="F13" s="143"/>
      <c r="G13" s="149" t="str">
        <f>IF(F13="",IF(D13="","",ROUNDDOWN(D13*F14,0)),IF(D13="","",ROUNDDOWN(D13*F13,0)))</f>
        <v/>
      </c>
      <c r="H13" s="87"/>
      <c r="I13" s="28"/>
      <c r="J13" s="28"/>
      <c r="K13" s="28"/>
      <c r="L13" s="28"/>
      <c r="M13" s="28"/>
      <c r="N13" s="230"/>
      <c r="O13" s="230"/>
      <c r="P13" s="230"/>
      <c r="Q13" s="230"/>
      <c r="R13" s="230"/>
      <c r="S13" s="230"/>
      <c r="T13" s="230"/>
      <c r="U13" s="228"/>
      <c r="V13" s="228"/>
      <c r="W13" s="228"/>
      <c r="X13" s="228"/>
    </row>
    <row r="14" spans="1:24" ht="17.45" customHeight="1">
      <c r="A14" s="72"/>
      <c r="B14" s="212"/>
      <c r="C14" s="89"/>
      <c r="D14" s="238"/>
      <c r="E14" s="127"/>
      <c r="F14" s="144"/>
      <c r="G14" s="139" t="str">
        <f>IF(D14="","",ROUNDDOWN(D14*F14,0))</f>
        <v/>
      </c>
      <c r="H14" s="86"/>
      <c r="I14" s="226" t="str">
        <f>G14</f>
        <v/>
      </c>
      <c r="J14" s="28"/>
      <c r="K14" s="28"/>
      <c r="L14" s="28"/>
      <c r="M14" s="28"/>
      <c r="N14" s="230"/>
      <c r="O14" s="230"/>
      <c r="P14" s="230"/>
      <c r="Q14" s="230"/>
      <c r="R14" s="230"/>
      <c r="S14" s="230"/>
      <c r="T14" s="230"/>
      <c r="U14" s="230"/>
      <c r="V14" s="230"/>
      <c r="W14" s="228"/>
      <c r="X14" s="228"/>
    </row>
    <row r="15" spans="1:24" ht="17.45" customHeight="1">
      <c r="A15" s="71"/>
      <c r="B15" s="98"/>
      <c r="C15" s="88"/>
      <c r="D15" s="215"/>
      <c r="E15" s="217"/>
      <c r="F15" s="143"/>
      <c r="G15" s="149" t="str">
        <f>IF(F15="",IF(D15="","",ROUNDDOWN(D15*F16,0)),IF(D15="","",ROUNDDOWN(D15*F15,0)))</f>
        <v/>
      </c>
      <c r="H15" s="87"/>
      <c r="I15" s="28"/>
      <c r="J15" s="28"/>
      <c r="K15" s="28"/>
      <c r="L15" s="28"/>
      <c r="M15" s="28"/>
      <c r="N15" s="230"/>
      <c r="O15" s="230"/>
      <c r="P15" s="230"/>
      <c r="Q15" s="230"/>
      <c r="R15" s="230"/>
      <c r="S15" s="230"/>
      <c r="T15" s="230"/>
      <c r="U15" s="228"/>
      <c r="V15" s="228"/>
      <c r="W15" s="228"/>
      <c r="X15" s="228"/>
    </row>
    <row r="16" spans="1:24" ht="17.45" customHeight="1">
      <c r="A16" s="72"/>
      <c r="B16" s="212"/>
      <c r="C16" s="89"/>
      <c r="D16" s="238"/>
      <c r="E16" s="127"/>
      <c r="F16" s="144"/>
      <c r="G16" s="139" t="str">
        <f>IF(D16="","",ROUNDDOWN(D16*F16,0))</f>
        <v/>
      </c>
      <c r="H16" s="86"/>
      <c r="I16" s="226" t="str">
        <f>G16</f>
        <v/>
      </c>
      <c r="J16" s="28"/>
      <c r="K16" s="28"/>
      <c r="L16" s="28"/>
      <c r="M16" s="28"/>
      <c r="N16" s="230"/>
      <c r="O16" s="230"/>
      <c r="P16" s="230"/>
      <c r="Q16" s="230"/>
      <c r="R16" s="230"/>
      <c r="S16" s="230"/>
      <c r="T16" s="230"/>
      <c r="U16" s="230"/>
      <c r="V16" s="230"/>
      <c r="W16" s="228"/>
      <c r="X16" s="228"/>
    </row>
    <row r="17" spans="1:24" ht="17.45" customHeight="1">
      <c r="A17" s="71"/>
      <c r="B17" s="98"/>
      <c r="C17" s="88"/>
      <c r="D17" s="215"/>
      <c r="E17" s="217"/>
      <c r="F17" s="143"/>
      <c r="G17" s="149" t="str">
        <f>IF(F17="",IF(D17="","",ROUNDDOWN(D17*F18,0)),IF(D17="","",ROUNDDOWN(D17*F17,0)))</f>
        <v/>
      </c>
      <c r="H17" s="87"/>
      <c r="I17" s="28"/>
      <c r="J17" s="28"/>
      <c r="K17" s="28"/>
      <c r="L17" s="28"/>
      <c r="M17" s="28"/>
      <c r="N17" s="230"/>
      <c r="O17" s="230"/>
      <c r="P17" s="230"/>
      <c r="Q17" s="230"/>
      <c r="R17" s="230"/>
      <c r="S17" s="230"/>
      <c r="T17" s="230"/>
      <c r="U17" s="228"/>
      <c r="V17" s="228"/>
      <c r="W17" s="228"/>
      <c r="X17" s="228"/>
    </row>
    <row r="18" spans="1:24" ht="17.45" customHeight="1">
      <c r="A18" s="72"/>
      <c r="B18" s="212"/>
      <c r="C18" s="89"/>
      <c r="D18" s="238"/>
      <c r="E18" s="127"/>
      <c r="F18" s="144"/>
      <c r="G18" s="139" t="str">
        <f>IF(D18="","",ROUNDDOWN(D18*F18,0))</f>
        <v/>
      </c>
      <c r="H18" s="86"/>
      <c r="I18" s="226" t="str">
        <f>G18</f>
        <v/>
      </c>
      <c r="J18" s="28"/>
      <c r="K18" s="28"/>
      <c r="L18" s="28"/>
      <c r="M18" s="28"/>
      <c r="N18" s="230"/>
      <c r="O18" s="230"/>
      <c r="P18" s="230"/>
      <c r="Q18" s="230"/>
      <c r="R18" s="230"/>
      <c r="S18" s="230"/>
      <c r="T18" s="230"/>
      <c r="U18" s="230"/>
      <c r="V18" s="230"/>
      <c r="W18" s="228"/>
      <c r="X18" s="228"/>
    </row>
    <row r="19" spans="1:24" ht="17.45" customHeight="1">
      <c r="A19" s="71"/>
      <c r="B19" s="98"/>
      <c r="C19" s="88"/>
      <c r="D19" s="215"/>
      <c r="E19" s="217"/>
      <c r="F19" s="143"/>
      <c r="G19" s="149" t="str">
        <f>IF(F19="",IF(D19="","",ROUNDDOWN(D19*F20,0)),IF(D19="","",ROUNDDOWN(D19*F19,0)))</f>
        <v/>
      </c>
      <c r="H19" s="87"/>
      <c r="I19" s="28"/>
      <c r="J19" s="28"/>
      <c r="K19" s="28"/>
      <c r="L19" s="28"/>
      <c r="M19" s="28"/>
      <c r="N19" s="230"/>
      <c r="O19" s="230"/>
      <c r="P19" s="230"/>
      <c r="Q19" s="230"/>
      <c r="R19" s="230"/>
      <c r="S19" s="230"/>
      <c r="T19" s="230"/>
      <c r="U19" s="228"/>
      <c r="V19" s="228"/>
      <c r="W19" s="228"/>
      <c r="X19" s="228"/>
    </row>
    <row r="20" spans="1:24" ht="17.45" customHeight="1">
      <c r="A20" s="72"/>
      <c r="B20" s="212"/>
      <c r="C20" s="89"/>
      <c r="D20" s="216"/>
      <c r="E20" s="127"/>
      <c r="F20" s="144"/>
      <c r="G20" s="139" t="str">
        <f>IF(D20="","",ROUNDDOWN(D20*F20,0))</f>
        <v/>
      </c>
      <c r="H20" s="86"/>
      <c r="I20" s="226" t="str">
        <f>G20</f>
        <v/>
      </c>
      <c r="J20" s="28"/>
      <c r="K20" s="28"/>
      <c r="L20" s="28"/>
      <c r="M20" s="28"/>
      <c r="N20" s="230"/>
      <c r="O20" s="230"/>
      <c r="P20" s="230"/>
      <c r="Q20" s="230"/>
      <c r="R20" s="230"/>
      <c r="S20" s="230"/>
      <c r="T20" s="230"/>
      <c r="U20" s="230"/>
      <c r="V20" s="230"/>
      <c r="W20" s="228"/>
      <c r="X20" s="228"/>
    </row>
    <row r="21" spans="1:24" ht="17.45" customHeight="1">
      <c r="A21" s="71"/>
      <c r="B21" s="98"/>
      <c r="C21" s="88"/>
      <c r="D21" s="215"/>
      <c r="E21" s="217"/>
      <c r="F21" s="143"/>
      <c r="G21" s="149" t="str">
        <f>IF(F21="",IF(D21="","",ROUNDDOWN(D21*F22,0)),IF(D21="","",ROUNDDOWN(D21*F21,0)))</f>
        <v/>
      </c>
      <c r="H21" s="87"/>
      <c r="I21" s="28"/>
      <c r="J21" s="28"/>
      <c r="K21" s="28"/>
      <c r="L21" s="28"/>
      <c r="M21" s="28"/>
      <c r="N21" s="230"/>
      <c r="O21" s="230"/>
      <c r="P21" s="230"/>
      <c r="Q21" s="230"/>
      <c r="R21" s="230"/>
      <c r="S21" s="230"/>
      <c r="T21" s="230"/>
      <c r="U21" s="228"/>
      <c r="V21" s="228"/>
      <c r="W21" s="228"/>
      <c r="X21" s="228"/>
    </row>
    <row r="22" spans="1:24" ht="17.45" customHeight="1">
      <c r="A22" s="72"/>
      <c r="B22" s="212"/>
      <c r="C22" s="89"/>
      <c r="D22" s="135"/>
      <c r="E22" s="127"/>
      <c r="F22" s="144"/>
      <c r="G22" s="139" t="str">
        <f>IF(D22="","",ROUNDDOWN(D22*F22,0))</f>
        <v/>
      </c>
      <c r="H22" s="86"/>
      <c r="I22" s="226" t="str">
        <f>G22</f>
        <v/>
      </c>
      <c r="J22" s="28"/>
      <c r="K22" s="28"/>
      <c r="L22" s="28"/>
      <c r="M22" s="28"/>
      <c r="N22" s="230"/>
      <c r="O22" s="230"/>
      <c r="P22" s="230"/>
      <c r="Q22" s="230"/>
      <c r="R22" s="230"/>
      <c r="S22" s="230"/>
      <c r="T22" s="230"/>
      <c r="U22" s="230"/>
      <c r="V22" s="230"/>
      <c r="W22" s="228"/>
      <c r="X22" s="228"/>
    </row>
    <row r="23" spans="1:24" ht="17.45" customHeight="1">
      <c r="A23" s="71"/>
      <c r="B23" s="98"/>
      <c r="C23" s="88"/>
      <c r="D23" s="215"/>
      <c r="E23" s="217"/>
      <c r="F23" s="143"/>
      <c r="G23" s="149" t="str">
        <f>IF(F23="",IF(D23="","",ROUNDDOWN(D23*F24,0)),IF(D23="","",ROUNDDOWN(D23*F23,0)))</f>
        <v/>
      </c>
      <c r="H23" s="87"/>
      <c r="I23" s="223"/>
      <c r="J23" s="28"/>
      <c r="K23" s="28"/>
      <c r="L23" s="28"/>
      <c r="M23" s="28"/>
      <c r="N23" s="230"/>
      <c r="O23" s="230"/>
      <c r="P23" s="230"/>
      <c r="Q23" s="230"/>
      <c r="R23" s="230"/>
      <c r="S23" s="230"/>
      <c r="T23" s="230"/>
      <c r="U23" s="228"/>
      <c r="V23" s="228"/>
      <c r="W23" s="228"/>
      <c r="X23" s="228"/>
    </row>
    <row r="24" spans="1:24" ht="17.45" customHeight="1">
      <c r="A24" s="72"/>
      <c r="B24" s="212"/>
      <c r="C24" s="89"/>
      <c r="D24" s="135"/>
      <c r="E24" s="127"/>
      <c r="F24" s="144"/>
      <c r="G24" s="139" t="str">
        <f>IF(D24="","",ROUNDDOWN(D24*F24,0))</f>
        <v/>
      </c>
      <c r="H24" s="86"/>
      <c r="I24" s="226" t="str">
        <f>G24</f>
        <v/>
      </c>
      <c r="J24" s="28"/>
      <c r="K24" s="28"/>
      <c r="L24" s="28"/>
      <c r="M24" s="28"/>
      <c r="N24" s="230"/>
      <c r="O24" s="230"/>
      <c r="P24" s="230"/>
      <c r="Q24" s="230"/>
      <c r="R24" s="230"/>
      <c r="S24" s="230"/>
      <c r="T24" s="230"/>
      <c r="U24" s="230"/>
      <c r="V24" s="230"/>
      <c r="W24" s="228"/>
      <c r="X24" s="228"/>
    </row>
    <row r="25" spans="1:24" ht="17.45" customHeight="1">
      <c r="A25" s="71"/>
      <c r="B25" s="98"/>
      <c r="C25" s="88"/>
      <c r="D25" s="133"/>
      <c r="E25" s="217"/>
      <c r="F25" s="143"/>
      <c r="G25" s="149" t="str">
        <f>IF(F25="",IF(D25="","",ROUNDDOWN(D25*F26,0)),IF(D25="","",ROUNDDOWN(D25*F25,0)))</f>
        <v/>
      </c>
      <c r="H25" s="87"/>
      <c r="I25" s="223"/>
      <c r="J25" s="28"/>
      <c r="K25" s="28"/>
      <c r="L25" s="28"/>
      <c r="M25" s="28"/>
      <c r="N25" s="230"/>
      <c r="O25" s="230"/>
      <c r="P25" s="230"/>
      <c r="Q25" s="230"/>
      <c r="R25" s="230"/>
      <c r="S25" s="230"/>
      <c r="T25" s="230"/>
      <c r="U25" s="228"/>
      <c r="V25" s="228"/>
      <c r="W25" s="228"/>
      <c r="X25" s="228"/>
    </row>
    <row r="26" spans="1:24" ht="17.45" customHeight="1">
      <c r="A26" s="72"/>
      <c r="B26" s="212"/>
      <c r="C26" s="89"/>
      <c r="D26" s="135"/>
      <c r="E26" s="127"/>
      <c r="F26" s="144"/>
      <c r="G26" s="139" t="str">
        <f>IF(D26="","",ROUNDDOWN(D26*F26,0))</f>
        <v/>
      </c>
      <c r="H26" s="86"/>
      <c r="I26" s="226" t="str">
        <f>G26</f>
        <v/>
      </c>
      <c r="J26" s="28"/>
      <c r="K26" s="28"/>
      <c r="L26" s="28"/>
      <c r="M26" s="28"/>
      <c r="N26" s="230"/>
      <c r="O26" s="230"/>
      <c r="P26" s="230"/>
      <c r="Q26" s="230"/>
      <c r="R26" s="230"/>
      <c r="S26" s="230"/>
      <c r="T26" s="230"/>
      <c r="U26" s="230"/>
      <c r="V26" s="230"/>
      <c r="W26" s="228"/>
      <c r="X26" s="228"/>
    </row>
    <row r="27" spans="1:24" ht="17.45" customHeight="1">
      <c r="A27" s="71"/>
      <c r="B27" s="98"/>
      <c r="C27" s="88"/>
      <c r="D27" s="133"/>
      <c r="E27" s="217"/>
      <c r="F27" s="143"/>
      <c r="G27" s="149" t="str">
        <f>IF(F27="",IF(D27="","",ROUNDDOWN(D27*F28,0)),IF(D27="","",ROUNDDOWN(D27*F27,0)))</f>
        <v/>
      </c>
      <c r="H27" s="87"/>
      <c r="I27" s="223"/>
      <c r="J27" s="28"/>
      <c r="K27" s="28"/>
      <c r="L27" s="28"/>
      <c r="M27" s="28"/>
      <c r="N27" s="230"/>
      <c r="O27" s="230"/>
      <c r="P27" s="230"/>
      <c r="Q27" s="230"/>
      <c r="R27" s="230"/>
      <c r="S27" s="230"/>
      <c r="T27" s="230"/>
      <c r="U27" s="228"/>
      <c r="V27" s="228"/>
      <c r="W27" s="228"/>
      <c r="X27" s="228"/>
    </row>
    <row r="28" spans="1:24" ht="17.45" customHeight="1">
      <c r="A28" s="72"/>
      <c r="B28" s="212"/>
      <c r="C28" s="89"/>
      <c r="D28" s="135"/>
      <c r="E28" s="127"/>
      <c r="F28" s="144"/>
      <c r="G28" s="139" t="str">
        <f>IF(D28="","",ROUNDDOWN(D28*F28,0))</f>
        <v/>
      </c>
      <c r="H28" s="86"/>
      <c r="I28" s="226" t="str">
        <f>G28</f>
        <v/>
      </c>
      <c r="J28" s="28"/>
      <c r="K28" s="28"/>
      <c r="L28" s="28"/>
      <c r="M28" s="28"/>
      <c r="N28" s="230"/>
      <c r="O28" s="230"/>
      <c r="P28" s="230"/>
      <c r="Q28" s="230"/>
      <c r="R28" s="230"/>
      <c r="S28" s="230"/>
      <c r="T28" s="230"/>
      <c r="U28" s="230"/>
      <c r="V28" s="230"/>
      <c r="W28" s="228"/>
      <c r="X28" s="228"/>
    </row>
    <row r="29" spans="1:24" ht="17.45" customHeight="1">
      <c r="A29" s="71"/>
      <c r="B29" s="98"/>
      <c r="C29" s="88"/>
      <c r="D29" s="215"/>
      <c r="E29" s="217"/>
      <c r="F29" s="143"/>
      <c r="G29" s="149" t="str">
        <f>IF(F29="",IF(D29="","",ROUNDDOWN(D29*F30,0)),IF(D29="","",ROUNDDOWN(D29*F29,0)))</f>
        <v/>
      </c>
      <c r="H29" s="87"/>
      <c r="I29" s="223"/>
      <c r="J29" s="28"/>
      <c r="K29" s="28"/>
      <c r="L29" s="28"/>
      <c r="M29" s="28"/>
      <c r="N29" s="230"/>
      <c r="O29" s="230"/>
      <c r="P29" s="230"/>
      <c r="Q29" s="230"/>
      <c r="R29" s="230"/>
      <c r="S29" s="230"/>
      <c r="T29" s="230"/>
      <c r="U29" s="228"/>
      <c r="V29" s="228"/>
      <c r="W29" s="228"/>
      <c r="X29" s="228"/>
    </row>
    <row r="30" spans="1:24" ht="17.45" customHeight="1">
      <c r="A30" s="72"/>
      <c r="B30" s="212"/>
      <c r="C30" s="89"/>
      <c r="D30" s="216"/>
      <c r="E30" s="127"/>
      <c r="F30" s="144"/>
      <c r="G30" s="139" t="str">
        <f>IF(D30="","",ROUNDDOWN(D30*F30,0))</f>
        <v/>
      </c>
      <c r="H30" s="86"/>
      <c r="I30" s="236" t="str">
        <f>G30</f>
        <v/>
      </c>
      <c r="J30" s="28"/>
      <c r="K30" s="28"/>
      <c r="L30" s="28"/>
      <c r="M30" s="28"/>
      <c r="N30" s="230"/>
      <c r="O30" s="230"/>
      <c r="P30" s="230"/>
      <c r="Q30" s="230"/>
      <c r="R30" s="230"/>
      <c r="S30" s="230"/>
      <c r="T30" s="230"/>
      <c r="U30" s="228"/>
      <c r="V30" s="228"/>
      <c r="W30" s="228"/>
      <c r="X30" s="228"/>
    </row>
    <row r="31" spans="1:24" ht="17.45" customHeight="1">
      <c r="A31" s="71"/>
      <c r="B31" s="98"/>
      <c r="C31" s="88"/>
      <c r="D31" s="215"/>
      <c r="E31" s="217"/>
      <c r="F31" s="143"/>
      <c r="G31" s="143"/>
      <c r="H31" s="87"/>
      <c r="I31" s="223"/>
      <c r="J31" s="28"/>
      <c r="K31" s="28"/>
      <c r="L31" s="28"/>
      <c r="M31" s="28"/>
      <c r="N31" s="230"/>
      <c r="O31" s="230"/>
      <c r="P31" s="230"/>
      <c r="Q31" s="230"/>
      <c r="R31" s="230"/>
      <c r="S31" s="230"/>
      <c r="T31" s="230"/>
      <c r="U31" s="228"/>
      <c r="V31" s="228"/>
      <c r="W31" s="228"/>
      <c r="X31" s="228"/>
    </row>
    <row r="32" spans="1:24" ht="17.45" customHeight="1">
      <c r="A32" s="72"/>
      <c r="B32" s="93" t="s">
        <v>46</v>
      </c>
      <c r="C32" s="89"/>
      <c r="D32" s="216"/>
      <c r="E32" s="127"/>
      <c r="F32" s="144"/>
      <c r="G32" s="221">
        <f>I32</f>
        <v>268620</v>
      </c>
      <c r="H32" s="86"/>
      <c r="I32" s="223">
        <f>SUM(I3:I30)</f>
        <v>268620</v>
      </c>
      <c r="J32" s="28"/>
      <c r="K32" s="28"/>
      <c r="L32" s="28"/>
      <c r="M32" s="28"/>
      <c r="N32" s="230"/>
      <c r="O32" s="230"/>
      <c r="P32" s="230"/>
      <c r="Q32" s="230"/>
      <c r="R32" s="230"/>
      <c r="S32" s="230"/>
      <c r="T32" s="230"/>
      <c r="U32" s="230"/>
      <c r="V32" s="230"/>
      <c r="W32" s="228"/>
      <c r="X32" s="228"/>
    </row>
    <row r="33" spans="1:24" ht="17.45" customHeight="1">
      <c r="A33" s="71"/>
      <c r="B33" s="98"/>
      <c r="C33" s="88"/>
      <c r="D33" s="215"/>
      <c r="E33" s="217"/>
      <c r="F33" s="143"/>
      <c r="G33" s="149" t="str">
        <f>IF(F33="",IF(D33="","",ROUNDDOWN(D33*F34,0)),IF(D33="","",ROUNDDOWN(D33*F33,0)))</f>
        <v/>
      </c>
      <c r="H33" s="87"/>
      <c r="I33" s="28"/>
      <c r="J33" s="28"/>
      <c r="K33" s="28"/>
      <c r="L33" s="28"/>
      <c r="M33" s="28"/>
      <c r="N33" s="230"/>
      <c r="O33" s="230"/>
      <c r="P33" s="230"/>
      <c r="Q33" s="230"/>
      <c r="R33" s="230"/>
      <c r="S33" s="230"/>
      <c r="T33" s="230"/>
      <c r="U33" s="228"/>
      <c r="V33" s="228"/>
      <c r="W33" s="228"/>
      <c r="X33" s="228"/>
    </row>
    <row r="34" spans="1:24" ht="17.45" customHeight="1">
      <c r="A34" s="72"/>
      <c r="B34" s="212"/>
      <c r="C34" s="89"/>
      <c r="D34" s="135"/>
      <c r="E34" s="127"/>
      <c r="F34" s="144"/>
      <c r="G34" s="139" t="str">
        <f>IF(D34="","",ROUNDDOWN(D34*F34,0))</f>
        <v/>
      </c>
      <c r="H34" s="86"/>
      <c r="I34" s="28" t="str">
        <f>G34</f>
        <v/>
      </c>
      <c r="J34" s="28"/>
      <c r="K34" s="28"/>
      <c r="L34" s="28"/>
      <c r="M34" s="28"/>
      <c r="N34" s="230"/>
      <c r="O34" s="230"/>
      <c r="P34" s="230"/>
      <c r="Q34" s="230"/>
      <c r="R34" s="230"/>
      <c r="S34" s="230"/>
      <c r="T34" s="230"/>
      <c r="U34" s="228"/>
      <c r="V34" s="228"/>
      <c r="W34" s="228"/>
      <c r="X34" s="228"/>
    </row>
    <row r="35" spans="1:24" ht="17.45" customHeight="1">
      <c r="A35" s="71"/>
      <c r="B35" s="98"/>
      <c r="C35" s="88"/>
      <c r="D35" s="215"/>
      <c r="E35" s="217"/>
      <c r="F35" s="143"/>
      <c r="G35" s="149" t="str">
        <f>IF(F35="",IF(D35="","",ROUNDDOWN(D35*F36,0)),IF(D35="","",ROUNDDOWN(D35*F35,0)))</f>
        <v/>
      </c>
      <c r="H35" s="87"/>
      <c r="I35" s="223"/>
      <c r="J35" s="28"/>
      <c r="K35" s="28"/>
      <c r="L35" s="28"/>
      <c r="M35" s="28"/>
      <c r="N35" s="230"/>
      <c r="O35" s="230"/>
      <c r="P35" s="230"/>
      <c r="Q35" s="230"/>
      <c r="R35" s="230"/>
      <c r="S35" s="230"/>
      <c r="T35" s="230"/>
      <c r="U35" s="228"/>
      <c r="V35" s="228"/>
      <c r="W35" s="228"/>
      <c r="X35" s="228"/>
    </row>
    <row r="36" spans="1:24" ht="17.45" customHeight="1">
      <c r="A36" s="72"/>
      <c r="B36" s="212"/>
      <c r="C36" s="89"/>
      <c r="D36" s="135"/>
      <c r="E36" s="127"/>
      <c r="F36" s="144"/>
      <c r="G36" s="139" t="str">
        <f>IF(D36="","",ROUNDDOWN(D36*F36,0))</f>
        <v/>
      </c>
      <c r="H36" s="86"/>
      <c r="I36" s="226" t="str">
        <f>G36</f>
        <v/>
      </c>
      <c r="J36" s="28"/>
      <c r="K36" s="28"/>
      <c r="L36" s="28"/>
      <c r="M36" s="28"/>
      <c r="N36" s="230"/>
      <c r="O36" s="230"/>
      <c r="P36" s="230"/>
      <c r="Q36" s="230"/>
      <c r="R36" s="230"/>
      <c r="S36" s="230"/>
      <c r="T36" s="230"/>
      <c r="U36" s="228"/>
      <c r="V36" s="228"/>
      <c r="W36" s="228"/>
      <c r="X36" s="228"/>
    </row>
    <row r="37" spans="1:24" ht="17.45" customHeight="1">
      <c r="A37" s="71"/>
      <c r="B37" s="98"/>
      <c r="C37" s="88"/>
      <c r="D37" s="215"/>
      <c r="E37" s="217"/>
      <c r="F37" s="143"/>
      <c r="G37" s="149" t="str">
        <f>IF(F37="",IF(D37="","",ROUNDDOWN(D37*F38,0)),IF(D37="","",ROUNDDOWN(D37*F37,0)))</f>
        <v/>
      </c>
      <c r="H37" s="87"/>
      <c r="I37" s="28"/>
      <c r="J37" s="28"/>
      <c r="K37" s="28"/>
      <c r="L37" s="28"/>
      <c r="M37" s="28"/>
      <c r="N37" s="230"/>
      <c r="O37" s="230"/>
      <c r="P37" s="230"/>
      <c r="Q37" s="230"/>
      <c r="R37" s="230"/>
      <c r="S37" s="230"/>
      <c r="T37" s="230"/>
      <c r="U37" s="228"/>
      <c r="V37" s="228"/>
      <c r="W37" s="228"/>
      <c r="X37" s="228"/>
    </row>
    <row r="38" spans="1:24" ht="17.45" customHeight="1">
      <c r="A38" s="72"/>
      <c r="B38" s="212"/>
      <c r="C38" s="89"/>
      <c r="D38" s="135"/>
      <c r="E38" s="127"/>
      <c r="F38" s="144"/>
      <c r="G38" s="139" t="str">
        <f>IF(D38="","",ROUNDDOWN(D38*F38,0))</f>
        <v/>
      </c>
      <c r="H38" s="86"/>
      <c r="I38" s="226" t="str">
        <f>G38</f>
        <v/>
      </c>
      <c r="J38" s="28"/>
      <c r="K38" s="28"/>
      <c r="L38" s="28"/>
      <c r="M38" s="28"/>
      <c r="N38" s="230"/>
      <c r="O38" s="230"/>
      <c r="P38" s="230"/>
      <c r="Q38" s="230"/>
      <c r="R38" s="230"/>
      <c r="S38" s="230"/>
      <c r="T38" s="230"/>
      <c r="U38" s="230"/>
      <c r="V38" s="230"/>
      <c r="W38" s="228"/>
      <c r="X38" s="228"/>
    </row>
    <row r="39" spans="1:24" ht="17.45" customHeight="1">
      <c r="A39" s="71"/>
      <c r="B39" s="98"/>
      <c r="C39" s="88"/>
      <c r="D39" s="215"/>
      <c r="E39" s="217"/>
      <c r="F39" s="143"/>
      <c r="G39" s="149" t="str">
        <f>IF(F39="",IF(D39="","",ROUNDDOWN(D39*F40,0)),IF(D39="","",ROUNDDOWN(D39*F39,0)))</f>
        <v/>
      </c>
      <c r="H39" s="87"/>
      <c r="I39" s="28"/>
      <c r="J39" s="28"/>
      <c r="K39" s="28"/>
      <c r="L39" s="28"/>
      <c r="M39" s="28"/>
      <c r="N39" s="230"/>
      <c r="O39" s="230"/>
      <c r="P39" s="230"/>
      <c r="Q39" s="230"/>
      <c r="R39" s="230"/>
      <c r="S39" s="230"/>
      <c r="T39" s="230"/>
      <c r="U39" s="228"/>
      <c r="V39" s="228"/>
      <c r="W39" s="228"/>
      <c r="X39" s="228"/>
    </row>
    <row r="40" spans="1:24" ht="17.45" customHeight="1">
      <c r="A40" s="72"/>
      <c r="B40" s="212"/>
      <c r="C40" s="89"/>
      <c r="D40" s="135"/>
      <c r="E40" s="127"/>
      <c r="F40" s="144"/>
      <c r="G40" s="139" t="str">
        <f>IF(D40="","",ROUNDDOWN(D40*F40,0))</f>
        <v/>
      </c>
      <c r="H40" s="86"/>
      <c r="I40" s="226" t="str">
        <f>G40</f>
        <v/>
      </c>
      <c r="J40" s="28"/>
      <c r="K40" s="28"/>
      <c r="L40" s="28"/>
      <c r="M40" s="28"/>
      <c r="N40" s="230"/>
      <c r="O40" s="230"/>
      <c r="P40" s="230"/>
      <c r="Q40" s="230"/>
      <c r="R40" s="230"/>
      <c r="S40" s="230"/>
      <c r="T40" s="230"/>
      <c r="U40" s="230"/>
      <c r="V40" s="230"/>
      <c r="W40" s="228"/>
      <c r="X40" s="228"/>
    </row>
    <row r="41" spans="1:24" ht="17.45" customHeight="1">
      <c r="A41" s="71"/>
      <c r="B41" s="98"/>
      <c r="C41" s="88"/>
      <c r="D41" s="215"/>
      <c r="E41" s="217"/>
      <c r="F41" s="143"/>
      <c r="G41" s="149" t="str">
        <f>IF(F41="",IF(D41="","",ROUNDDOWN(D41*F42,0)),IF(D41="","",ROUNDDOWN(D41*F41,0)))</f>
        <v/>
      </c>
      <c r="H41" s="87"/>
      <c r="I41" s="28"/>
      <c r="J41" s="28"/>
      <c r="K41" s="28"/>
      <c r="L41" s="28"/>
      <c r="M41" s="28"/>
      <c r="N41" s="230"/>
      <c r="O41" s="230"/>
      <c r="P41" s="230"/>
      <c r="Q41" s="230"/>
      <c r="R41" s="230"/>
      <c r="S41" s="230"/>
      <c r="T41" s="230"/>
      <c r="U41" s="228"/>
      <c r="V41" s="228"/>
      <c r="W41" s="228"/>
      <c r="X41" s="228"/>
    </row>
    <row r="42" spans="1:24" ht="17.45" customHeight="1">
      <c r="A42" s="72"/>
      <c r="B42" s="212"/>
      <c r="C42" s="89"/>
      <c r="D42" s="135"/>
      <c r="E42" s="127"/>
      <c r="F42" s="144"/>
      <c r="G42" s="139" t="str">
        <f>IF(D42="","",ROUNDDOWN(D42*F42,0))</f>
        <v/>
      </c>
      <c r="H42" s="86"/>
      <c r="I42" s="226" t="str">
        <f>G42</f>
        <v/>
      </c>
      <c r="J42" s="28"/>
      <c r="K42" s="28"/>
      <c r="L42" s="28"/>
      <c r="M42" s="28"/>
      <c r="N42" s="230"/>
      <c r="O42" s="230"/>
      <c r="P42" s="230"/>
      <c r="Q42" s="230"/>
      <c r="R42" s="230"/>
      <c r="S42" s="230"/>
      <c r="T42" s="230"/>
      <c r="U42" s="230"/>
      <c r="V42" s="230"/>
      <c r="W42" s="228"/>
      <c r="X42" s="228"/>
    </row>
    <row r="43" spans="1:24" ht="17.45" customHeight="1">
      <c r="A43" s="71"/>
      <c r="B43" s="98"/>
      <c r="C43" s="88"/>
      <c r="D43" s="215"/>
      <c r="E43" s="217"/>
      <c r="F43" s="143"/>
      <c r="G43" s="149" t="str">
        <f>IF(F43="",IF(D43="","",ROUNDDOWN(D43*F44,0)),IF(D43="","",ROUNDDOWN(D43*F43,0)))</f>
        <v/>
      </c>
      <c r="H43" s="87"/>
      <c r="I43" s="28"/>
      <c r="J43" s="28"/>
      <c r="K43" s="28"/>
      <c r="L43" s="28"/>
      <c r="M43" s="28"/>
      <c r="N43" s="230"/>
      <c r="O43" s="230"/>
      <c r="P43" s="230"/>
      <c r="Q43" s="230"/>
      <c r="R43" s="230"/>
      <c r="S43" s="230"/>
      <c r="T43" s="230"/>
      <c r="U43" s="228"/>
      <c r="V43" s="228"/>
      <c r="W43" s="228"/>
      <c r="X43" s="228"/>
    </row>
    <row r="44" spans="1:24" ht="17.45" customHeight="1">
      <c r="A44" s="72"/>
      <c r="B44" s="212"/>
      <c r="C44" s="89"/>
      <c r="D44" s="135"/>
      <c r="E44" s="127"/>
      <c r="F44" s="144"/>
      <c r="G44" s="139" t="str">
        <f>IF(D44="","",ROUNDDOWN(D44*F44,0))</f>
        <v/>
      </c>
      <c r="H44" s="86"/>
      <c r="I44" s="226" t="str">
        <f>G44</f>
        <v/>
      </c>
      <c r="J44" s="28"/>
      <c r="K44" s="28"/>
      <c r="L44" s="28"/>
      <c r="M44" s="28"/>
      <c r="N44" s="230"/>
      <c r="O44" s="230"/>
      <c r="P44" s="230"/>
      <c r="Q44" s="230"/>
      <c r="R44" s="230"/>
      <c r="S44" s="230"/>
      <c r="T44" s="230"/>
      <c r="U44" s="230"/>
      <c r="V44" s="230"/>
      <c r="W44" s="228"/>
      <c r="X44" s="228"/>
    </row>
    <row r="45" spans="1:24" ht="17.45" customHeight="1">
      <c r="A45" s="71"/>
      <c r="B45" s="98"/>
      <c r="C45" s="88"/>
      <c r="D45" s="215"/>
      <c r="E45" s="217"/>
      <c r="F45" s="143"/>
      <c r="G45" s="149" t="str">
        <f>IF(F45="",IF(D45="","",ROUNDDOWN(D45*F46,0)),IF(D45="","",ROUNDDOWN(D45*F45,0)))</f>
        <v/>
      </c>
      <c r="H45" s="87"/>
      <c r="I45" s="28"/>
      <c r="J45" s="28"/>
      <c r="K45" s="28"/>
      <c r="L45" s="28"/>
      <c r="M45" s="28"/>
      <c r="N45" s="230"/>
      <c r="O45" s="230"/>
      <c r="P45" s="230"/>
      <c r="Q45" s="230"/>
      <c r="R45" s="230"/>
      <c r="S45" s="230"/>
      <c r="T45" s="230"/>
      <c r="U45" s="228"/>
      <c r="V45" s="228"/>
      <c r="W45" s="228"/>
      <c r="X45" s="228"/>
    </row>
    <row r="46" spans="1:24" ht="17.45" customHeight="1">
      <c r="A46" s="72"/>
      <c r="B46" s="212"/>
      <c r="C46" s="89"/>
      <c r="D46" s="135"/>
      <c r="E46" s="127"/>
      <c r="F46" s="144"/>
      <c r="G46" s="139" t="str">
        <f>IF(D46="","",ROUNDDOWN(D46*F46,0))</f>
        <v/>
      </c>
      <c r="H46" s="86"/>
      <c r="I46" s="226" t="str">
        <f>G46</f>
        <v/>
      </c>
      <c r="J46" s="28"/>
      <c r="K46" s="28"/>
      <c r="L46" s="28"/>
      <c r="M46" s="28"/>
      <c r="N46" s="230"/>
      <c r="O46" s="230"/>
      <c r="P46" s="230"/>
      <c r="Q46" s="230"/>
      <c r="R46" s="230"/>
      <c r="S46" s="230"/>
      <c r="T46" s="230"/>
      <c r="U46" s="230"/>
      <c r="V46" s="230"/>
      <c r="W46" s="228"/>
      <c r="X46" s="228"/>
    </row>
    <row r="47" spans="1:24" ht="17.45" customHeight="1">
      <c r="A47" s="71"/>
      <c r="B47" s="98"/>
      <c r="C47" s="88"/>
      <c r="D47" s="215"/>
      <c r="E47" s="217"/>
      <c r="F47" s="143"/>
      <c r="G47" s="149" t="str">
        <f>IF(F47="",IF(D47="","",ROUNDDOWN(D47*F48,0)),IF(D47="","",ROUNDDOWN(D47*F47,0)))</f>
        <v/>
      </c>
      <c r="H47" s="87"/>
      <c r="I47" s="28"/>
      <c r="J47" s="28"/>
      <c r="K47" s="28"/>
      <c r="L47" s="28"/>
      <c r="M47" s="28"/>
      <c r="N47" s="230"/>
      <c r="O47" s="230"/>
      <c r="P47" s="230"/>
      <c r="Q47" s="230"/>
      <c r="R47" s="230"/>
      <c r="S47" s="230"/>
      <c r="T47" s="230"/>
      <c r="U47" s="228"/>
      <c r="V47" s="228"/>
      <c r="W47" s="228"/>
      <c r="X47" s="228"/>
    </row>
    <row r="48" spans="1:24" ht="17.45" customHeight="1">
      <c r="A48" s="72"/>
      <c r="B48" s="212"/>
      <c r="C48" s="89"/>
      <c r="D48" s="135"/>
      <c r="E48" s="127"/>
      <c r="F48" s="144"/>
      <c r="G48" s="139" t="str">
        <f>IF(D48="","",ROUNDDOWN(D48*F48,0))</f>
        <v/>
      </c>
      <c r="H48" s="86"/>
      <c r="I48" s="226" t="str">
        <f>G48</f>
        <v/>
      </c>
      <c r="J48" s="28"/>
      <c r="K48" s="28"/>
      <c r="L48" s="28"/>
      <c r="M48" s="28"/>
      <c r="N48" s="230"/>
      <c r="O48" s="230"/>
      <c r="P48" s="230"/>
      <c r="Q48" s="230"/>
      <c r="R48" s="230"/>
      <c r="S48" s="230"/>
      <c r="T48" s="230"/>
      <c r="U48" s="230"/>
      <c r="V48" s="230"/>
      <c r="W48" s="228"/>
      <c r="X48" s="228"/>
    </row>
    <row r="49" spans="1:24" ht="17.45" customHeight="1">
      <c r="A49" s="71"/>
      <c r="B49" s="98"/>
      <c r="C49" s="88"/>
      <c r="D49" s="215"/>
      <c r="E49" s="217"/>
      <c r="F49" s="143"/>
      <c r="G49" s="149" t="str">
        <f>IF(F49="",IF(D49="","",ROUNDDOWN(D49*F50,0)),IF(D49="","",ROUNDDOWN(D49*F49,0)))</f>
        <v/>
      </c>
      <c r="H49" s="87"/>
      <c r="I49" s="28"/>
      <c r="J49" s="28"/>
      <c r="K49" s="28"/>
      <c r="L49" s="28"/>
      <c r="M49" s="28"/>
      <c r="N49" s="230"/>
      <c r="O49" s="230"/>
      <c r="P49" s="230"/>
      <c r="Q49" s="230"/>
      <c r="R49" s="230"/>
      <c r="S49" s="230"/>
      <c r="T49" s="230"/>
      <c r="U49" s="228"/>
      <c r="V49" s="228"/>
      <c r="W49" s="228"/>
      <c r="X49" s="228"/>
    </row>
    <row r="50" spans="1:24" ht="17.45" customHeight="1">
      <c r="A50" s="72"/>
      <c r="B50" s="212"/>
      <c r="C50" s="89"/>
      <c r="D50" s="216"/>
      <c r="E50" s="127"/>
      <c r="F50" s="144"/>
      <c r="G50" s="139" t="str">
        <f>IF(D50="","",ROUNDDOWN(D50*F50,0))</f>
        <v/>
      </c>
      <c r="H50" s="86"/>
      <c r="I50" s="226" t="str">
        <f>G50</f>
        <v/>
      </c>
      <c r="J50" s="28"/>
      <c r="K50" s="28"/>
      <c r="L50" s="28"/>
      <c r="M50" s="28"/>
      <c r="N50" s="230"/>
      <c r="O50" s="230"/>
      <c r="P50" s="230"/>
      <c r="Q50" s="230"/>
      <c r="R50" s="230"/>
      <c r="S50" s="230"/>
      <c r="T50" s="230"/>
      <c r="U50" s="230"/>
      <c r="V50" s="230"/>
      <c r="W50" s="228"/>
      <c r="X50" s="228"/>
    </row>
    <row r="51" spans="1:24" ht="17.45" customHeight="1">
      <c r="A51" s="71"/>
      <c r="B51" s="98"/>
      <c r="C51" s="88"/>
      <c r="D51" s="215"/>
      <c r="E51" s="217"/>
      <c r="F51" s="143"/>
      <c r="G51" s="149" t="str">
        <f>IF(F51="",IF(D51="","",ROUNDDOWN(D51*F52,0)),IF(D51="","",ROUNDDOWN(D51*F51,0)))</f>
        <v/>
      </c>
      <c r="H51" s="87"/>
      <c r="I51" s="28"/>
      <c r="J51" s="28"/>
      <c r="K51" s="28"/>
      <c r="L51" s="28"/>
      <c r="M51" s="28"/>
      <c r="N51" s="230"/>
      <c r="O51" s="230"/>
      <c r="P51" s="230"/>
      <c r="Q51" s="230"/>
      <c r="R51" s="230"/>
      <c r="S51" s="230"/>
      <c r="T51" s="230"/>
      <c r="U51" s="228"/>
      <c r="V51" s="228"/>
      <c r="W51" s="228"/>
      <c r="X51" s="228"/>
    </row>
    <row r="52" spans="1:24" ht="17.45" customHeight="1">
      <c r="A52" s="72"/>
      <c r="B52" s="212"/>
      <c r="C52" s="89"/>
      <c r="D52" s="135"/>
      <c r="E52" s="127"/>
      <c r="F52" s="144"/>
      <c r="G52" s="139" t="str">
        <f>IF(D52="","",ROUNDDOWN(D52*F52,0))</f>
        <v/>
      </c>
      <c r="H52" s="86"/>
      <c r="I52" s="226" t="str">
        <f>G52</f>
        <v/>
      </c>
      <c r="J52" s="28"/>
      <c r="K52" s="28"/>
      <c r="L52" s="28"/>
      <c r="M52" s="28"/>
      <c r="N52" s="230"/>
      <c r="O52" s="230"/>
      <c r="P52" s="230"/>
      <c r="Q52" s="230"/>
      <c r="R52" s="230"/>
      <c r="S52" s="230"/>
      <c r="T52" s="230"/>
      <c r="U52" s="230"/>
      <c r="V52" s="230"/>
      <c r="W52" s="228"/>
      <c r="X52" s="228"/>
    </row>
    <row r="53" spans="1:24" ht="17.45" customHeight="1">
      <c r="A53" s="71"/>
      <c r="B53" s="98"/>
      <c r="C53" s="88"/>
      <c r="D53" s="215"/>
      <c r="E53" s="217"/>
      <c r="F53" s="143"/>
      <c r="G53" s="149" t="str">
        <f>IF(F53="",IF(D53="","",ROUNDDOWN(D53*F54,0)),IF(D53="","",ROUNDDOWN(D53*F53,0)))</f>
        <v/>
      </c>
      <c r="H53" s="87"/>
      <c r="I53" s="223"/>
      <c r="J53" s="28"/>
      <c r="K53" s="28"/>
      <c r="L53" s="28"/>
      <c r="M53" s="28"/>
      <c r="N53" s="230"/>
      <c r="O53" s="230"/>
      <c r="P53" s="230"/>
      <c r="Q53" s="230"/>
      <c r="R53" s="230"/>
      <c r="S53" s="230"/>
      <c r="T53" s="230"/>
      <c r="U53" s="228"/>
      <c r="V53" s="228"/>
      <c r="W53" s="228"/>
      <c r="X53" s="228"/>
    </row>
    <row r="54" spans="1:24" ht="17.45" customHeight="1">
      <c r="A54" s="72"/>
      <c r="B54" s="212"/>
      <c r="C54" s="89"/>
      <c r="D54" s="135"/>
      <c r="E54" s="127"/>
      <c r="F54" s="144"/>
      <c r="G54" s="139" t="str">
        <f>IF(D54="","",ROUNDDOWN(D54*F54,0))</f>
        <v/>
      </c>
      <c r="H54" s="86"/>
      <c r="I54" s="226" t="str">
        <f>G54</f>
        <v/>
      </c>
      <c r="J54" s="28"/>
      <c r="K54" s="28"/>
      <c r="L54" s="28"/>
      <c r="M54" s="28"/>
      <c r="N54" s="230"/>
      <c r="O54" s="230"/>
      <c r="P54" s="230"/>
      <c r="Q54" s="230"/>
      <c r="R54" s="230"/>
      <c r="S54" s="230"/>
      <c r="T54" s="230"/>
      <c r="U54" s="230"/>
      <c r="V54" s="230"/>
      <c r="W54" s="228"/>
      <c r="X54" s="228"/>
    </row>
    <row r="55" spans="1:24" ht="17.45" customHeight="1">
      <c r="A55" s="71"/>
      <c r="B55" s="98"/>
      <c r="C55" s="88"/>
      <c r="D55" s="133"/>
      <c r="E55" s="217"/>
      <c r="F55" s="143"/>
      <c r="G55" s="149" t="str">
        <f>IF(F55="",IF(D55="","",ROUNDDOWN(D55*F56,0)),IF(D55="","",ROUNDDOWN(D55*F55,0)))</f>
        <v/>
      </c>
      <c r="H55" s="87"/>
      <c r="I55" s="223"/>
      <c r="J55" s="28"/>
      <c r="K55" s="28"/>
      <c r="L55" s="28"/>
      <c r="M55" s="28"/>
      <c r="N55" s="230"/>
      <c r="O55" s="230"/>
      <c r="P55" s="230"/>
      <c r="Q55" s="230"/>
      <c r="R55" s="230"/>
      <c r="S55" s="230"/>
      <c r="T55" s="230"/>
      <c r="U55" s="228"/>
      <c r="V55" s="228"/>
      <c r="W55" s="228"/>
      <c r="X55" s="228"/>
    </row>
    <row r="56" spans="1:24" ht="17.45" customHeight="1">
      <c r="A56" s="72"/>
      <c r="B56" s="212"/>
      <c r="C56" s="89"/>
      <c r="D56" s="135"/>
      <c r="E56" s="127"/>
      <c r="F56" s="144"/>
      <c r="G56" s="139" t="str">
        <f>IF(D56="","",ROUNDDOWN(D56*F56,0))</f>
        <v/>
      </c>
      <c r="H56" s="86"/>
      <c r="I56" s="226" t="str">
        <f>G56</f>
        <v/>
      </c>
      <c r="J56" s="28"/>
      <c r="K56" s="28"/>
      <c r="L56" s="28"/>
      <c r="M56" s="28"/>
      <c r="N56" s="230"/>
      <c r="O56" s="230"/>
      <c r="P56" s="230"/>
      <c r="Q56" s="230"/>
      <c r="R56" s="230"/>
      <c r="S56" s="230"/>
      <c r="T56" s="230"/>
      <c r="U56" s="230"/>
      <c r="V56" s="230"/>
      <c r="W56" s="228"/>
      <c r="X56" s="228"/>
    </row>
    <row r="57" spans="1:24" ht="17.45" customHeight="1">
      <c r="A57" s="71"/>
      <c r="B57" s="98"/>
      <c r="C57" s="88"/>
      <c r="D57" s="133"/>
      <c r="E57" s="217"/>
      <c r="F57" s="143"/>
      <c r="G57" s="149" t="str">
        <f>IF(F57="",IF(D57="","",ROUNDDOWN(D57*F58,0)),IF(D57="","",ROUNDDOWN(D57*F57,0)))</f>
        <v/>
      </c>
      <c r="H57" s="87"/>
      <c r="I57" s="223"/>
      <c r="J57" s="28"/>
      <c r="K57" s="28"/>
      <c r="L57" s="28"/>
      <c r="M57" s="28"/>
      <c r="N57" s="230"/>
      <c r="O57" s="230"/>
      <c r="P57" s="230"/>
      <c r="Q57" s="230"/>
      <c r="R57" s="230"/>
      <c r="S57" s="230"/>
      <c r="T57" s="230"/>
      <c r="U57" s="228"/>
      <c r="V57" s="228"/>
      <c r="W57" s="228"/>
      <c r="X57" s="228"/>
    </row>
    <row r="58" spans="1:24" ht="17.45" customHeight="1">
      <c r="A58" s="72"/>
      <c r="B58" s="212"/>
      <c r="C58" s="89"/>
      <c r="D58" s="135"/>
      <c r="E58" s="127"/>
      <c r="F58" s="144"/>
      <c r="G58" s="139" t="str">
        <f>IF(D58="","",ROUNDDOWN(D58*F58,0))</f>
        <v/>
      </c>
      <c r="H58" s="86"/>
      <c r="I58" s="28" t="str">
        <f>G58</f>
        <v/>
      </c>
      <c r="J58" s="28"/>
      <c r="K58" s="28"/>
      <c r="L58" s="28"/>
      <c r="M58" s="28"/>
      <c r="N58" s="230"/>
      <c r="O58" s="230"/>
      <c r="P58" s="230"/>
      <c r="Q58" s="230"/>
      <c r="R58" s="230"/>
      <c r="S58" s="230"/>
      <c r="T58" s="230"/>
      <c r="U58" s="230"/>
      <c r="V58" s="230"/>
      <c r="W58" s="228"/>
      <c r="X58" s="228"/>
    </row>
    <row r="59" spans="1:24" ht="17.45" customHeight="1">
      <c r="A59" s="71"/>
      <c r="B59" s="98"/>
      <c r="C59" s="88"/>
      <c r="D59" s="215"/>
      <c r="E59" s="217"/>
      <c r="F59" s="143"/>
      <c r="G59" s="149" t="str">
        <f>IF(F59="",IF(D59="","",ROUNDDOWN(D59*F60,0)),IF(D59="","",ROUNDDOWN(D59*F59,0)))</f>
        <v/>
      </c>
      <c r="H59" s="87"/>
      <c r="I59" s="223"/>
      <c r="J59" s="28"/>
      <c r="K59" s="28"/>
      <c r="L59" s="28"/>
      <c r="M59" s="28"/>
      <c r="N59" s="230"/>
      <c r="O59" s="230"/>
      <c r="P59" s="230"/>
      <c r="Q59" s="230"/>
      <c r="R59" s="230"/>
      <c r="S59" s="230"/>
      <c r="T59" s="230"/>
      <c r="U59" s="228"/>
      <c r="V59" s="228"/>
      <c r="W59" s="228"/>
      <c r="X59" s="228"/>
    </row>
    <row r="60" spans="1:24" ht="17.45" customHeight="1">
      <c r="A60" s="72"/>
      <c r="B60" s="212"/>
      <c r="C60" s="89"/>
      <c r="D60" s="216"/>
      <c r="E60" s="127"/>
      <c r="F60" s="144"/>
      <c r="G60" s="139" t="str">
        <f>IF(D60="","",ROUNDDOWN(D60*F60,0))</f>
        <v/>
      </c>
      <c r="H60" s="86"/>
      <c r="I60" s="223" t="str">
        <f>G60</f>
        <v/>
      </c>
      <c r="J60" s="28"/>
      <c r="K60" s="28"/>
      <c r="L60" s="28"/>
      <c r="M60" s="28"/>
      <c r="N60" s="230"/>
      <c r="O60" s="230"/>
      <c r="P60" s="230"/>
      <c r="Q60" s="230"/>
      <c r="R60" s="230"/>
      <c r="S60" s="230"/>
      <c r="T60" s="230"/>
      <c r="U60" s="228"/>
      <c r="V60" s="228"/>
      <c r="W60" s="228"/>
      <c r="X60" s="228"/>
    </row>
    <row r="61" spans="1:24" ht="17.45" customHeight="1">
      <c r="A61" s="71"/>
      <c r="B61" s="98"/>
      <c r="C61" s="88"/>
      <c r="D61" s="215"/>
      <c r="E61" s="217"/>
      <c r="F61" s="143"/>
      <c r="G61" s="143"/>
      <c r="H61" s="87"/>
      <c r="I61" s="223"/>
      <c r="J61" s="28"/>
      <c r="K61" s="28"/>
      <c r="L61" s="28"/>
      <c r="M61" s="28"/>
      <c r="N61" s="230"/>
      <c r="O61" s="230"/>
      <c r="P61" s="230"/>
      <c r="Q61" s="230"/>
      <c r="R61" s="230"/>
      <c r="S61" s="230"/>
      <c r="T61" s="230"/>
      <c r="U61" s="228"/>
      <c r="V61" s="228"/>
      <c r="W61" s="228"/>
      <c r="X61" s="228"/>
    </row>
    <row r="62" spans="1:24" ht="17.45" customHeight="1">
      <c r="A62" s="72"/>
      <c r="B62" s="93" t="s">
        <v>46</v>
      </c>
      <c r="C62" s="89"/>
      <c r="D62" s="216"/>
      <c r="E62" s="127"/>
      <c r="F62" s="144"/>
      <c r="G62" s="221">
        <f>I62</f>
        <v>0</v>
      </c>
      <c r="H62" s="86"/>
      <c r="I62" s="223">
        <f>SUM(I33:I60)</f>
        <v>0</v>
      </c>
      <c r="J62" s="28"/>
      <c r="K62" s="28"/>
      <c r="L62" s="28"/>
      <c r="M62" s="28"/>
      <c r="N62" s="230"/>
      <c r="O62" s="230"/>
      <c r="P62" s="230"/>
      <c r="Q62" s="230"/>
      <c r="R62" s="230"/>
      <c r="S62" s="230"/>
      <c r="T62" s="230"/>
      <c r="U62" s="230"/>
      <c r="V62" s="230"/>
      <c r="W62" s="228"/>
      <c r="X62" s="228"/>
    </row>
    <row r="63" spans="1:24" ht="17.45" customHeight="1">
      <c r="A63" s="71"/>
      <c r="B63" s="98"/>
      <c r="C63" s="88"/>
      <c r="D63" s="215"/>
      <c r="E63" s="217"/>
      <c r="F63" s="143"/>
      <c r="G63" s="149" t="str">
        <f>IF(F63="",IF(D63="","",ROUNDDOWN(D63*F64,0)),IF(D63="","",ROUNDDOWN(D63*F63,0)))</f>
        <v/>
      </c>
      <c r="H63" s="87"/>
      <c r="I63" s="28"/>
      <c r="J63" s="28"/>
      <c r="K63" s="28"/>
      <c r="L63" s="28"/>
      <c r="M63" s="28"/>
      <c r="N63" s="230"/>
      <c r="O63" s="230"/>
      <c r="P63" s="230"/>
      <c r="Q63" s="230"/>
      <c r="R63" s="230"/>
      <c r="S63" s="230"/>
      <c r="T63" s="230"/>
      <c r="U63" s="228"/>
      <c r="V63" s="228"/>
      <c r="W63" s="228"/>
      <c r="X63" s="228"/>
    </row>
    <row r="64" spans="1:24" ht="17.45" customHeight="1">
      <c r="A64" s="72"/>
      <c r="B64" s="212"/>
      <c r="C64" s="89"/>
      <c r="D64" s="135"/>
      <c r="E64" s="127"/>
      <c r="F64" s="144"/>
      <c r="G64" s="139" t="str">
        <f>IF(D64="","",ROUNDDOWN(D64*F64,0))</f>
        <v/>
      </c>
      <c r="H64" s="86"/>
      <c r="I64" s="226" t="str">
        <f>G64</f>
        <v/>
      </c>
      <c r="J64" s="28"/>
      <c r="K64" s="28"/>
      <c r="L64" s="28"/>
      <c r="M64" s="28"/>
      <c r="N64" s="230"/>
      <c r="O64" s="230"/>
      <c r="P64" s="230"/>
      <c r="Q64" s="230"/>
      <c r="R64" s="230"/>
      <c r="S64" s="230"/>
      <c r="T64" s="230"/>
      <c r="U64" s="228"/>
      <c r="V64" s="228"/>
      <c r="W64" s="228"/>
      <c r="X64" s="228"/>
    </row>
    <row r="65" spans="1:24" ht="17.45" customHeight="1">
      <c r="A65" s="71"/>
      <c r="B65" s="98"/>
      <c r="C65" s="88"/>
      <c r="D65" s="215"/>
      <c r="E65" s="217"/>
      <c r="F65" s="143"/>
      <c r="G65" s="149" t="str">
        <f>IF(F65="",IF(D65="","",ROUNDDOWN(D65*F66,0)),IF(D65="","",ROUNDDOWN(D65*F65,0)))</f>
        <v/>
      </c>
      <c r="H65" s="87"/>
      <c r="I65" s="223"/>
      <c r="J65" s="28"/>
      <c r="K65" s="28"/>
      <c r="L65" s="28"/>
      <c r="M65" s="28"/>
      <c r="N65" s="230"/>
      <c r="O65" s="230"/>
      <c r="P65" s="230"/>
      <c r="Q65" s="230"/>
      <c r="R65" s="230"/>
      <c r="S65" s="230"/>
      <c r="T65" s="230"/>
      <c r="U65" s="228"/>
      <c r="V65" s="228"/>
      <c r="W65" s="228"/>
      <c r="X65" s="228"/>
    </row>
    <row r="66" spans="1:24" ht="17.45" customHeight="1">
      <c r="A66" s="72"/>
      <c r="B66" s="212"/>
      <c r="C66" s="89"/>
      <c r="D66" s="135"/>
      <c r="E66" s="127"/>
      <c r="F66" s="144"/>
      <c r="G66" s="139" t="str">
        <f>IF(D66="","",ROUNDDOWN(D66*F66,0))</f>
        <v/>
      </c>
      <c r="H66" s="86"/>
      <c r="I66" s="226" t="str">
        <f>G66</f>
        <v/>
      </c>
      <c r="J66" s="28"/>
      <c r="K66" s="28"/>
      <c r="L66" s="28"/>
      <c r="M66" s="28"/>
      <c r="N66" s="230"/>
      <c r="O66" s="230"/>
      <c r="P66" s="230"/>
      <c r="Q66" s="230"/>
      <c r="R66" s="230"/>
      <c r="S66" s="230"/>
      <c r="T66" s="230"/>
      <c r="U66" s="228"/>
      <c r="V66" s="228"/>
      <c r="W66" s="228"/>
      <c r="X66" s="228"/>
    </row>
    <row r="67" spans="1:24" ht="17.45" customHeight="1">
      <c r="A67" s="71"/>
      <c r="B67" s="98"/>
      <c r="C67" s="88"/>
      <c r="D67" s="215"/>
      <c r="E67" s="217"/>
      <c r="F67" s="143"/>
      <c r="G67" s="149" t="str">
        <f>IF(F67="",IF(D67="","",ROUNDDOWN(D67*F68,0)),IF(D67="","",ROUNDDOWN(D67*F67,0)))</f>
        <v/>
      </c>
      <c r="H67" s="87"/>
      <c r="I67" s="28"/>
      <c r="J67" s="28"/>
      <c r="K67" s="28"/>
      <c r="L67" s="28"/>
      <c r="M67" s="28"/>
      <c r="N67" s="230"/>
      <c r="O67" s="230"/>
      <c r="P67" s="230"/>
      <c r="Q67" s="230"/>
      <c r="R67" s="230"/>
      <c r="S67" s="230"/>
      <c r="T67" s="230"/>
      <c r="U67" s="228"/>
      <c r="V67" s="228"/>
      <c r="W67" s="228"/>
      <c r="X67" s="228"/>
    </row>
    <row r="68" spans="1:24" ht="17.45" customHeight="1">
      <c r="A68" s="72"/>
      <c r="B68" s="212"/>
      <c r="C68" s="89"/>
      <c r="D68" s="135"/>
      <c r="E68" s="127"/>
      <c r="F68" s="144"/>
      <c r="G68" s="139" t="str">
        <f>IF(D68="","",ROUNDDOWN(D68*F68,0))</f>
        <v/>
      </c>
      <c r="H68" s="86"/>
      <c r="I68" s="226" t="str">
        <f>G68</f>
        <v/>
      </c>
      <c r="J68" s="28"/>
      <c r="K68" s="28"/>
      <c r="L68" s="28"/>
      <c r="M68" s="28"/>
      <c r="N68" s="230"/>
      <c r="O68" s="230"/>
      <c r="P68" s="230"/>
      <c r="Q68" s="230"/>
      <c r="R68" s="230"/>
      <c r="S68" s="230"/>
      <c r="T68" s="230"/>
      <c r="U68" s="230"/>
      <c r="V68" s="230"/>
      <c r="W68" s="228"/>
      <c r="X68" s="228"/>
    </row>
    <row r="69" spans="1:24" ht="17.45" customHeight="1">
      <c r="A69" s="71"/>
      <c r="B69" s="98"/>
      <c r="C69" s="88"/>
      <c r="D69" s="215"/>
      <c r="E69" s="217"/>
      <c r="F69" s="143"/>
      <c r="G69" s="149" t="str">
        <f>IF(F69="",IF(D69="","",ROUNDDOWN(D69*F70,0)),IF(D69="","",ROUNDDOWN(D69*F69,0)))</f>
        <v/>
      </c>
      <c r="H69" s="87"/>
      <c r="I69" s="28"/>
      <c r="J69" s="28"/>
      <c r="K69" s="28"/>
      <c r="L69" s="28"/>
      <c r="M69" s="28"/>
      <c r="N69" s="230"/>
      <c r="O69" s="230"/>
      <c r="P69" s="230"/>
      <c r="Q69" s="230"/>
      <c r="R69" s="230"/>
      <c r="S69" s="230"/>
      <c r="T69" s="230"/>
      <c r="U69" s="228"/>
      <c r="V69" s="228"/>
      <c r="W69" s="228"/>
      <c r="X69" s="228"/>
    </row>
    <row r="70" spans="1:24" ht="17.45" customHeight="1">
      <c r="A70" s="72"/>
      <c r="B70" s="212"/>
      <c r="C70" s="89"/>
      <c r="D70" s="135"/>
      <c r="E70" s="127"/>
      <c r="F70" s="144"/>
      <c r="G70" s="139" t="str">
        <f>IF(D70="","",ROUNDDOWN(D70*F70,0))</f>
        <v/>
      </c>
      <c r="H70" s="86"/>
      <c r="I70" s="226" t="str">
        <f>G70</f>
        <v/>
      </c>
      <c r="J70" s="28"/>
      <c r="K70" s="28"/>
      <c r="L70" s="28"/>
      <c r="M70" s="28"/>
      <c r="N70" s="230"/>
      <c r="O70" s="230"/>
      <c r="P70" s="230"/>
      <c r="Q70" s="230"/>
      <c r="R70" s="230"/>
      <c r="S70" s="230"/>
      <c r="T70" s="230"/>
      <c r="U70" s="230"/>
      <c r="V70" s="230"/>
      <c r="W70" s="228"/>
      <c r="X70" s="228"/>
    </row>
    <row r="71" spans="1:24" ht="17.45" customHeight="1">
      <c r="A71" s="71"/>
      <c r="B71" s="98"/>
      <c r="C71" s="88"/>
      <c r="D71" s="215"/>
      <c r="E71" s="217"/>
      <c r="F71" s="143"/>
      <c r="G71" s="149" t="str">
        <f>IF(F71="",IF(D71="","",ROUNDDOWN(D71*F72,0)),IF(D71="","",ROUNDDOWN(D71*F71,0)))</f>
        <v/>
      </c>
      <c r="H71" s="87"/>
      <c r="I71" s="28"/>
      <c r="J71" s="28"/>
      <c r="K71" s="28"/>
      <c r="L71" s="28"/>
      <c r="M71" s="28"/>
      <c r="N71" s="230"/>
      <c r="O71" s="230"/>
      <c r="P71" s="230"/>
      <c r="Q71" s="230"/>
      <c r="R71" s="230"/>
      <c r="S71" s="230"/>
      <c r="T71" s="230"/>
      <c r="U71" s="228"/>
      <c r="V71" s="228"/>
      <c r="W71" s="228"/>
      <c r="X71" s="228"/>
    </row>
    <row r="72" spans="1:24" ht="17.45" customHeight="1">
      <c r="A72" s="72"/>
      <c r="B72" s="212"/>
      <c r="C72" s="89"/>
      <c r="D72" s="135"/>
      <c r="E72" s="127"/>
      <c r="F72" s="144"/>
      <c r="G72" s="139" t="str">
        <f>IF(D72="","",ROUNDDOWN(D72*F72,0))</f>
        <v/>
      </c>
      <c r="H72" s="86"/>
      <c r="I72" s="226" t="str">
        <f>G72</f>
        <v/>
      </c>
      <c r="J72" s="28"/>
      <c r="K72" s="28"/>
      <c r="L72" s="28"/>
      <c r="M72" s="28"/>
      <c r="N72" s="230"/>
      <c r="O72" s="230"/>
      <c r="P72" s="230"/>
      <c r="Q72" s="230"/>
      <c r="R72" s="230"/>
      <c r="S72" s="230"/>
      <c r="T72" s="230"/>
      <c r="U72" s="230"/>
      <c r="V72" s="230"/>
      <c r="W72" s="228"/>
      <c r="X72" s="228"/>
    </row>
    <row r="73" spans="1:24" ht="17.45" customHeight="1">
      <c r="A73" s="71"/>
      <c r="B73" s="98"/>
      <c r="C73" s="88"/>
      <c r="D73" s="215"/>
      <c r="E73" s="217"/>
      <c r="F73" s="143"/>
      <c r="G73" s="149" t="str">
        <f>IF(F73="",IF(D73="","",ROUNDDOWN(D73*F74,0)),IF(D73="","",ROUNDDOWN(D73*F73,0)))</f>
        <v/>
      </c>
      <c r="H73" s="87"/>
      <c r="I73" s="28"/>
      <c r="J73" s="28"/>
      <c r="K73" s="28"/>
      <c r="L73" s="28"/>
      <c r="M73" s="28"/>
      <c r="N73" s="230"/>
      <c r="O73" s="230"/>
      <c r="P73" s="230"/>
      <c r="Q73" s="230"/>
      <c r="R73" s="230"/>
      <c r="S73" s="230"/>
      <c r="T73" s="230"/>
      <c r="U73" s="228"/>
      <c r="V73" s="228"/>
      <c r="W73" s="228"/>
      <c r="X73" s="228"/>
    </row>
    <row r="74" spans="1:24" ht="17.45" customHeight="1">
      <c r="A74" s="72"/>
      <c r="B74" s="212"/>
      <c r="C74" s="89"/>
      <c r="D74" s="135"/>
      <c r="E74" s="127"/>
      <c r="F74" s="144"/>
      <c r="G74" s="139" t="str">
        <f>IF(D74="","",ROUNDDOWN(D74*F74,0))</f>
        <v/>
      </c>
      <c r="H74" s="86"/>
      <c r="I74" s="226" t="str">
        <f>G74</f>
        <v/>
      </c>
      <c r="J74" s="28"/>
      <c r="K74" s="28"/>
      <c r="L74" s="28"/>
      <c r="M74" s="28"/>
      <c r="N74" s="230"/>
      <c r="O74" s="230"/>
      <c r="P74" s="230"/>
      <c r="Q74" s="230"/>
      <c r="R74" s="230"/>
      <c r="S74" s="230"/>
      <c r="T74" s="230"/>
      <c r="U74" s="230"/>
      <c r="V74" s="230"/>
      <c r="W74" s="228"/>
      <c r="X74" s="228"/>
    </row>
    <row r="75" spans="1:24" ht="17.45" customHeight="1">
      <c r="A75" s="71"/>
      <c r="B75" s="98"/>
      <c r="C75" s="88"/>
      <c r="D75" s="215"/>
      <c r="E75" s="217"/>
      <c r="F75" s="143"/>
      <c r="G75" s="149" t="str">
        <f>IF(F75="",IF(D75="","",ROUNDDOWN(D75*F76,0)),IF(D75="","",ROUNDDOWN(D75*F75,0)))</f>
        <v/>
      </c>
      <c r="H75" s="87"/>
      <c r="I75" s="28"/>
      <c r="J75" s="28"/>
      <c r="K75" s="28"/>
      <c r="L75" s="28"/>
      <c r="M75" s="28"/>
      <c r="N75" s="230"/>
      <c r="O75" s="230"/>
      <c r="P75" s="230"/>
      <c r="Q75" s="230"/>
      <c r="R75" s="230"/>
      <c r="S75" s="230"/>
      <c r="T75" s="230"/>
      <c r="U75" s="228"/>
      <c r="V75" s="228"/>
      <c r="W75" s="228"/>
      <c r="X75" s="228"/>
    </row>
    <row r="76" spans="1:24" ht="17.45" customHeight="1">
      <c r="A76" s="72"/>
      <c r="B76" s="212"/>
      <c r="C76" s="89"/>
      <c r="D76" s="135"/>
      <c r="E76" s="127"/>
      <c r="F76" s="144"/>
      <c r="G76" s="139" t="str">
        <f>IF(D76="","",ROUNDDOWN(D76*F76,0))</f>
        <v/>
      </c>
      <c r="H76" s="86"/>
      <c r="I76" s="226" t="str">
        <f>G76</f>
        <v/>
      </c>
      <c r="J76" s="28"/>
      <c r="K76" s="28"/>
      <c r="L76" s="28"/>
      <c r="M76" s="28"/>
      <c r="N76" s="230"/>
      <c r="O76" s="230"/>
      <c r="P76" s="230"/>
      <c r="Q76" s="230"/>
      <c r="R76" s="230"/>
      <c r="S76" s="230"/>
      <c r="T76" s="230"/>
      <c r="U76" s="230"/>
      <c r="V76" s="230"/>
      <c r="W76" s="228"/>
      <c r="X76" s="228"/>
    </row>
    <row r="77" spans="1:24" ht="17.45" customHeight="1">
      <c r="A77" s="71"/>
      <c r="B77" s="98"/>
      <c r="C77" s="88"/>
      <c r="D77" s="215"/>
      <c r="E77" s="217"/>
      <c r="F77" s="143"/>
      <c r="G77" s="149" t="str">
        <f>IF(F77="",IF(D77="","",ROUNDDOWN(D77*F78,0)),IF(D77="","",ROUNDDOWN(D77*F77,0)))</f>
        <v/>
      </c>
      <c r="H77" s="87"/>
      <c r="I77" s="28"/>
      <c r="J77" s="28"/>
      <c r="K77" s="28"/>
      <c r="L77" s="28"/>
      <c r="M77" s="28"/>
      <c r="N77" s="230"/>
      <c r="O77" s="230"/>
      <c r="P77" s="230"/>
      <c r="Q77" s="230"/>
      <c r="R77" s="230"/>
      <c r="S77" s="230"/>
      <c r="T77" s="230"/>
      <c r="U77" s="228"/>
      <c r="V77" s="228"/>
      <c r="W77" s="228"/>
      <c r="X77" s="228"/>
    </row>
    <row r="78" spans="1:24" ht="17.45" customHeight="1">
      <c r="A78" s="72"/>
      <c r="B78" s="212"/>
      <c r="C78" s="89"/>
      <c r="D78" s="135"/>
      <c r="E78" s="127"/>
      <c r="F78" s="144"/>
      <c r="G78" s="139" t="str">
        <f>IF(D78="","",ROUNDDOWN(D78*F78,0))</f>
        <v/>
      </c>
      <c r="H78" s="86"/>
      <c r="I78" s="226" t="str">
        <f>G78</f>
        <v/>
      </c>
      <c r="J78" s="28"/>
      <c r="K78" s="28"/>
      <c r="L78" s="28"/>
      <c r="M78" s="28"/>
      <c r="N78" s="230"/>
      <c r="O78" s="230"/>
      <c r="P78" s="230"/>
      <c r="Q78" s="230"/>
      <c r="R78" s="230"/>
      <c r="S78" s="230"/>
      <c r="T78" s="230"/>
      <c r="U78" s="230"/>
      <c r="V78" s="230"/>
      <c r="W78" s="228"/>
      <c r="X78" s="228"/>
    </row>
    <row r="79" spans="1:24" ht="17.45" customHeight="1">
      <c r="A79" s="71"/>
      <c r="B79" s="98"/>
      <c r="C79" s="88"/>
      <c r="D79" s="215"/>
      <c r="E79" s="217"/>
      <c r="F79" s="143"/>
      <c r="G79" s="149" t="str">
        <f>IF(F79="",IF(D79="","",ROUNDDOWN(D79*F80,0)),IF(D79="","",ROUNDDOWN(D79*F79,0)))</f>
        <v/>
      </c>
      <c r="H79" s="87"/>
      <c r="I79" s="28"/>
      <c r="J79" s="28"/>
      <c r="K79" s="28"/>
      <c r="L79" s="28"/>
      <c r="M79" s="28"/>
      <c r="N79" s="230"/>
      <c r="O79" s="230"/>
      <c r="P79" s="230"/>
      <c r="Q79" s="230"/>
      <c r="R79" s="230"/>
      <c r="S79" s="230"/>
      <c r="T79" s="230"/>
      <c r="U79" s="228"/>
      <c r="V79" s="228"/>
      <c r="W79" s="228"/>
      <c r="X79" s="228"/>
    </row>
    <row r="80" spans="1:24" ht="17.45" customHeight="1">
      <c r="A80" s="72"/>
      <c r="B80" s="212"/>
      <c r="C80" s="89"/>
      <c r="D80" s="216"/>
      <c r="E80" s="127"/>
      <c r="F80" s="144"/>
      <c r="G80" s="139" t="str">
        <f>IF(D80="","",ROUNDDOWN(D80*F80,0))</f>
        <v/>
      </c>
      <c r="H80" s="86"/>
      <c r="I80" s="226" t="str">
        <f>G80</f>
        <v/>
      </c>
      <c r="J80" s="28"/>
      <c r="K80" s="28"/>
      <c r="L80" s="28"/>
      <c r="M80" s="28"/>
      <c r="N80" s="230"/>
      <c r="O80" s="230"/>
      <c r="P80" s="230"/>
      <c r="Q80" s="230"/>
      <c r="R80" s="230"/>
      <c r="S80" s="230"/>
      <c r="T80" s="230"/>
      <c r="U80" s="230"/>
      <c r="V80" s="230"/>
      <c r="W80" s="228"/>
      <c r="X80" s="228"/>
    </row>
    <row r="81" spans="1:24" ht="17.45" customHeight="1">
      <c r="A81" s="71"/>
      <c r="B81" s="98"/>
      <c r="C81" s="88"/>
      <c r="D81" s="215"/>
      <c r="E81" s="217"/>
      <c r="F81" s="143"/>
      <c r="G81" s="149" t="str">
        <f>IF(F81="",IF(D81="","",ROUNDDOWN(D81*F82,0)),IF(D81="","",ROUNDDOWN(D81*F81,0)))</f>
        <v/>
      </c>
      <c r="H81" s="87"/>
      <c r="I81" s="28"/>
      <c r="J81" s="28"/>
      <c r="K81" s="28"/>
      <c r="L81" s="28"/>
      <c r="M81" s="28"/>
      <c r="N81" s="230"/>
      <c r="O81" s="230"/>
      <c r="P81" s="230"/>
      <c r="Q81" s="230"/>
      <c r="R81" s="230"/>
      <c r="S81" s="230"/>
      <c r="T81" s="230"/>
      <c r="U81" s="228"/>
      <c r="V81" s="228"/>
      <c r="W81" s="228"/>
      <c r="X81" s="228"/>
    </row>
    <row r="82" spans="1:24" ht="17.45" customHeight="1">
      <c r="A82" s="72"/>
      <c r="B82" s="212"/>
      <c r="C82" s="89"/>
      <c r="D82" s="135"/>
      <c r="E82" s="127"/>
      <c r="F82" s="144"/>
      <c r="G82" s="139" t="str">
        <f>IF(D82="","",ROUNDDOWN(D82*F82,0))</f>
        <v/>
      </c>
      <c r="H82" s="86"/>
      <c r="I82" s="226" t="str">
        <f>G82</f>
        <v/>
      </c>
      <c r="J82" s="28"/>
      <c r="K82" s="28"/>
      <c r="L82" s="28"/>
      <c r="M82" s="28"/>
      <c r="N82" s="230"/>
      <c r="O82" s="230"/>
      <c r="P82" s="230"/>
      <c r="Q82" s="230"/>
      <c r="R82" s="230"/>
      <c r="S82" s="230"/>
      <c r="T82" s="230"/>
      <c r="U82" s="230"/>
      <c r="V82" s="230"/>
      <c r="W82" s="228"/>
      <c r="X82" s="228"/>
    </row>
    <row r="83" spans="1:24" ht="17.45" customHeight="1">
      <c r="A83" s="71"/>
      <c r="B83" s="98"/>
      <c r="C83" s="88"/>
      <c r="D83" s="215"/>
      <c r="E83" s="217"/>
      <c r="F83" s="143"/>
      <c r="G83" s="149" t="str">
        <f>IF(F83="",IF(D83="","",ROUNDDOWN(D83*F84,0)),IF(D83="","",ROUNDDOWN(D83*F83,0)))</f>
        <v/>
      </c>
      <c r="H83" s="87"/>
      <c r="I83" s="223"/>
      <c r="J83" s="28"/>
      <c r="K83" s="28"/>
      <c r="L83" s="28"/>
      <c r="M83" s="28"/>
      <c r="N83" s="230"/>
      <c r="O83" s="230"/>
      <c r="P83" s="230"/>
      <c r="Q83" s="230"/>
      <c r="R83" s="230"/>
      <c r="S83" s="230"/>
      <c r="T83" s="230"/>
      <c r="U83" s="228"/>
      <c r="V83" s="228"/>
      <c r="W83" s="228"/>
      <c r="X83" s="228"/>
    </row>
    <row r="84" spans="1:24" ht="17.45" customHeight="1">
      <c r="A84" s="72"/>
      <c r="B84" s="212"/>
      <c r="C84" s="89"/>
      <c r="D84" s="135"/>
      <c r="E84" s="127"/>
      <c r="F84" s="144"/>
      <c r="G84" s="139" t="str">
        <f>IF(D84="","",ROUNDDOWN(D84*F84,0))</f>
        <v/>
      </c>
      <c r="H84" s="86"/>
      <c r="I84" s="226" t="str">
        <f>G84</f>
        <v/>
      </c>
      <c r="J84" s="28"/>
      <c r="K84" s="28"/>
      <c r="L84" s="28"/>
      <c r="M84" s="28"/>
      <c r="N84" s="230"/>
      <c r="O84" s="230"/>
      <c r="P84" s="230"/>
      <c r="Q84" s="230"/>
      <c r="R84" s="230"/>
      <c r="S84" s="230"/>
      <c r="T84" s="230"/>
      <c r="U84" s="230"/>
      <c r="V84" s="230"/>
      <c r="W84" s="228"/>
      <c r="X84" s="228"/>
    </row>
    <row r="85" spans="1:24" ht="17.45" customHeight="1">
      <c r="A85" s="71"/>
      <c r="B85" s="98"/>
      <c r="C85" s="88"/>
      <c r="D85" s="133"/>
      <c r="E85" s="217"/>
      <c r="F85" s="143"/>
      <c r="G85" s="149" t="str">
        <f>IF(F85="",IF(D85="","",ROUNDDOWN(D85*F86,0)),IF(D85="","",ROUNDDOWN(D85*F85,0)))</f>
        <v/>
      </c>
      <c r="H85" s="87"/>
      <c r="I85" s="223"/>
      <c r="J85" s="28"/>
      <c r="K85" s="28"/>
      <c r="L85" s="28"/>
      <c r="M85" s="28"/>
      <c r="N85" s="230"/>
      <c r="O85" s="230"/>
      <c r="P85" s="230"/>
      <c r="Q85" s="230"/>
      <c r="R85" s="230"/>
      <c r="S85" s="230"/>
      <c r="T85" s="230"/>
      <c r="U85" s="228"/>
      <c r="V85" s="228"/>
      <c r="W85" s="228"/>
      <c r="X85" s="228"/>
    </row>
    <row r="86" spans="1:24" ht="17.45" customHeight="1">
      <c r="A86" s="72"/>
      <c r="B86" s="212"/>
      <c r="C86" s="89"/>
      <c r="D86" s="135"/>
      <c r="E86" s="127"/>
      <c r="F86" s="144"/>
      <c r="G86" s="139" t="str">
        <f>IF(D86="","",ROUNDDOWN(D86*F86,0))</f>
        <v/>
      </c>
      <c r="H86" s="86"/>
      <c r="I86" s="226" t="str">
        <f>G86</f>
        <v/>
      </c>
      <c r="J86" s="28"/>
      <c r="K86" s="28"/>
      <c r="L86" s="28"/>
      <c r="M86" s="28"/>
      <c r="N86" s="230"/>
      <c r="O86" s="230"/>
      <c r="P86" s="230"/>
      <c r="Q86" s="230"/>
      <c r="R86" s="230"/>
      <c r="S86" s="230"/>
      <c r="T86" s="230"/>
      <c r="U86" s="230"/>
      <c r="V86" s="230"/>
      <c r="W86" s="228"/>
      <c r="X86" s="228"/>
    </row>
    <row r="87" spans="1:24" ht="17.45" customHeight="1">
      <c r="A87" s="71"/>
      <c r="B87" s="98"/>
      <c r="C87" s="88"/>
      <c r="D87" s="133"/>
      <c r="E87" s="217"/>
      <c r="F87" s="143"/>
      <c r="G87" s="149" t="str">
        <f>IF(F87="",IF(D87="","",ROUNDDOWN(D87*F88,0)),IF(D87="","",ROUNDDOWN(D87*F87,0)))</f>
        <v/>
      </c>
      <c r="H87" s="87"/>
      <c r="I87" s="223"/>
      <c r="J87" s="28"/>
      <c r="K87" s="28"/>
      <c r="L87" s="28"/>
      <c r="M87" s="28"/>
      <c r="N87" s="230"/>
      <c r="O87" s="230"/>
      <c r="P87" s="230"/>
      <c r="Q87" s="230"/>
      <c r="R87" s="230"/>
      <c r="S87" s="230"/>
      <c r="T87" s="230"/>
      <c r="U87" s="228"/>
      <c r="V87" s="228"/>
      <c r="W87" s="228"/>
      <c r="X87" s="228"/>
    </row>
    <row r="88" spans="1:24" ht="17.45" customHeight="1">
      <c r="A88" s="72"/>
      <c r="B88" s="212"/>
      <c r="C88" s="89"/>
      <c r="D88" s="135"/>
      <c r="E88" s="127"/>
      <c r="F88" s="144"/>
      <c r="G88" s="139" t="str">
        <f>IF(D88="","",ROUNDDOWN(D88*F88,0))</f>
        <v/>
      </c>
      <c r="H88" s="86"/>
      <c r="I88" s="226" t="str">
        <f>G88</f>
        <v/>
      </c>
      <c r="J88" s="28"/>
      <c r="K88" s="28"/>
      <c r="L88" s="28"/>
      <c r="M88" s="28"/>
      <c r="N88" s="230"/>
      <c r="O88" s="230"/>
      <c r="P88" s="230"/>
      <c r="Q88" s="230"/>
      <c r="R88" s="230"/>
      <c r="S88" s="230"/>
      <c r="T88" s="230"/>
      <c r="U88" s="230"/>
      <c r="V88" s="230"/>
      <c r="W88" s="228"/>
      <c r="X88" s="228"/>
    </row>
    <row r="89" spans="1:24" ht="17.45" customHeight="1">
      <c r="A89" s="71"/>
      <c r="B89" s="98"/>
      <c r="C89" s="88"/>
      <c r="D89" s="215"/>
      <c r="E89" s="217"/>
      <c r="F89" s="143"/>
      <c r="G89" s="149" t="str">
        <f>IF(F89="",IF(D89="","",ROUNDDOWN(D89*F90,0)),IF(D89="","",ROUNDDOWN(D89*F89,0)))</f>
        <v/>
      </c>
      <c r="H89" s="87"/>
      <c r="I89" s="223"/>
      <c r="J89" s="28"/>
      <c r="K89" s="28"/>
      <c r="L89" s="28"/>
      <c r="M89" s="28"/>
      <c r="N89" s="230"/>
      <c r="O89" s="230"/>
      <c r="P89" s="230"/>
      <c r="Q89" s="230"/>
      <c r="R89" s="230"/>
      <c r="S89" s="230"/>
      <c r="T89" s="230"/>
      <c r="U89" s="228"/>
      <c r="V89" s="228"/>
      <c r="W89" s="228"/>
      <c r="X89" s="228"/>
    </row>
    <row r="90" spans="1:24" ht="17.45" customHeight="1">
      <c r="A90" s="72"/>
      <c r="B90" s="212"/>
      <c r="C90" s="89"/>
      <c r="D90" s="216"/>
      <c r="E90" s="127"/>
      <c r="F90" s="144"/>
      <c r="G90" s="139" t="str">
        <f>IF(D90="","",ROUNDDOWN(D90*F90,0))</f>
        <v/>
      </c>
      <c r="H90" s="86"/>
      <c r="I90" s="236" t="str">
        <f>G90</f>
        <v/>
      </c>
      <c r="J90" s="28"/>
      <c r="K90" s="28"/>
      <c r="L90" s="28"/>
      <c r="M90" s="28"/>
      <c r="N90" s="230"/>
      <c r="O90" s="230"/>
      <c r="P90" s="230"/>
      <c r="Q90" s="230"/>
      <c r="R90" s="230"/>
      <c r="S90" s="230"/>
      <c r="T90" s="230"/>
      <c r="U90" s="228"/>
      <c r="V90" s="228"/>
      <c r="W90" s="228"/>
      <c r="X90" s="228"/>
    </row>
    <row r="91" spans="1:24" ht="17.45" customHeight="1">
      <c r="A91" s="71"/>
      <c r="B91" s="98"/>
      <c r="C91" s="88"/>
      <c r="D91" s="215"/>
      <c r="E91" s="217"/>
      <c r="F91" s="143"/>
      <c r="G91" s="143"/>
      <c r="H91" s="87"/>
      <c r="I91" s="223"/>
      <c r="J91" s="28"/>
      <c r="K91" s="28"/>
      <c r="L91" s="28"/>
      <c r="M91" s="28"/>
      <c r="N91" s="230"/>
      <c r="O91" s="230"/>
      <c r="P91" s="230"/>
      <c r="Q91" s="230"/>
      <c r="R91" s="230"/>
      <c r="S91" s="230"/>
      <c r="T91" s="230"/>
      <c r="U91" s="228"/>
      <c r="V91" s="228"/>
      <c r="W91" s="228"/>
      <c r="X91" s="228"/>
    </row>
    <row r="92" spans="1:24" ht="17.45" customHeight="1">
      <c r="A92" s="72"/>
      <c r="B92" s="93" t="s">
        <v>46</v>
      </c>
      <c r="C92" s="89"/>
      <c r="D92" s="216"/>
      <c r="E92" s="127"/>
      <c r="F92" s="144"/>
      <c r="G92" s="221">
        <f>I92</f>
        <v>0</v>
      </c>
      <c r="H92" s="86"/>
      <c r="I92" s="223">
        <f>SUM(I63:I90)</f>
        <v>0</v>
      </c>
      <c r="J92" s="28"/>
      <c r="K92" s="28"/>
      <c r="L92" s="28"/>
      <c r="M92" s="28"/>
      <c r="N92" s="230"/>
      <c r="O92" s="230"/>
      <c r="P92" s="230"/>
      <c r="Q92" s="230"/>
      <c r="R92" s="230"/>
      <c r="S92" s="230"/>
      <c r="T92" s="230"/>
      <c r="U92" s="230"/>
      <c r="V92" s="230"/>
      <c r="W92" s="228"/>
      <c r="X92" s="228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5" fitToWidth="1" fitToHeight="1" orientation="landscape" usePrinterDefaults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 tint="0.6"/>
  </sheetPr>
  <dimension ref="A1:X62"/>
  <sheetViews>
    <sheetView showZeros="0" view="pageBreakPreview" zoomScaleSheetLayoutView="100" workbookViewId="0">
      <selection activeCell="A5" sqref="A5"/>
    </sheetView>
  </sheetViews>
  <sheetFormatPr defaultColWidth="9" defaultRowHeight="16.5" customHeight="1"/>
  <cols>
    <col min="1" max="1" width="5.125" style="204" customWidth="1"/>
    <col min="2" max="2" width="22.5" style="205" customWidth="1"/>
    <col min="3" max="3" width="32.875" style="206" customWidth="1"/>
    <col min="4" max="4" width="11.125" style="207" customWidth="1"/>
    <col min="5" max="5" width="5.125" style="204" customWidth="1"/>
    <col min="6" max="6" width="12.75" style="208" customWidth="1"/>
    <col min="7" max="7" width="17.75" style="208" customWidth="1"/>
    <col min="8" max="8" width="27.75" style="209" customWidth="1"/>
    <col min="9" max="9" width="12.75" style="1" customWidth="1"/>
    <col min="10" max="10" width="9.625" style="1" customWidth="1"/>
    <col min="11" max="11" width="11.625" style="1" bestFit="1" customWidth="1"/>
    <col min="12" max="13" width="9.375" style="1" customWidth="1"/>
    <col min="14" max="14" width="13.875" style="63" bestFit="1" customWidth="1"/>
    <col min="15" max="15" width="3.75" style="63" customWidth="1"/>
    <col min="16" max="16" width="11.625" style="63" bestFit="1" customWidth="1"/>
    <col min="17" max="17" width="11.625" style="63" customWidth="1"/>
    <col min="18" max="18" width="11.875" style="63" customWidth="1"/>
    <col min="19" max="19" width="13.375" style="63" customWidth="1"/>
    <col min="20" max="20" width="12.375" style="63" customWidth="1"/>
    <col min="21" max="21" width="14.125" style="63" bestFit="1" customWidth="1"/>
    <col min="22" max="22" width="14.75" style="63" customWidth="1"/>
    <col min="23" max="16384" width="9" style="63"/>
  </cols>
  <sheetData>
    <row r="1" spans="1:24" ht="20.100000000000001" customHeight="1">
      <c r="A1" s="71" t="s">
        <v>33</v>
      </c>
      <c r="B1" s="210" t="s">
        <v>11</v>
      </c>
      <c r="C1" s="210" t="s">
        <v>35</v>
      </c>
      <c r="D1" s="213" t="s">
        <v>12</v>
      </c>
      <c r="E1" s="71" t="s">
        <v>16</v>
      </c>
      <c r="F1" s="218" t="s">
        <v>2</v>
      </c>
      <c r="G1" s="218" t="s">
        <v>1</v>
      </c>
      <c r="H1" s="222" t="s">
        <v>7</v>
      </c>
      <c r="I1" s="29"/>
      <c r="J1" s="29"/>
      <c r="K1" s="29"/>
      <c r="L1" s="29"/>
      <c r="M1" s="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0.100000000000001" customHeight="1">
      <c r="A2" s="72"/>
      <c r="B2" s="211"/>
      <c r="C2" s="211"/>
      <c r="D2" s="214"/>
      <c r="E2" s="72"/>
      <c r="F2" s="219"/>
      <c r="G2" s="219"/>
      <c r="H2" s="77"/>
      <c r="I2" s="29"/>
      <c r="J2" s="29"/>
      <c r="K2" s="227"/>
      <c r="L2" s="29"/>
      <c r="M2" s="29"/>
      <c r="N2" s="229"/>
      <c r="O2" s="228"/>
      <c r="P2" s="229"/>
      <c r="Q2" s="229"/>
      <c r="R2" s="229"/>
      <c r="S2" s="229"/>
      <c r="T2" s="229"/>
      <c r="U2" s="229"/>
      <c r="V2" s="228"/>
      <c r="W2" s="228"/>
      <c r="X2" s="228"/>
    </row>
    <row r="3" spans="1:24" ht="17.45" customHeight="1">
      <c r="A3" s="71"/>
      <c r="B3" s="95"/>
      <c r="C3" s="88"/>
      <c r="D3" s="215"/>
      <c r="E3" s="217"/>
      <c r="F3" s="143"/>
      <c r="G3" s="149" t="str">
        <f>IF(F3="",IF(D3="","",ROUNDDOWN(D3*F4,0)),IF(D3="","",ROUNDDOWN(D3*F3,0)))</f>
        <v/>
      </c>
      <c r="H3" s="87"/>
      <c r="I3" s="28"/>
      <c r="J3" s="28"/>
      <c r="K3" s="28"/>
      <c r="L3" s="28"/>
      <c r="M3" s="28"/>
      <c r="N3" s="230"/>
      <c r="O3" s="230"/>
      <c r="P3" s="230"/>
      <c r="Q3" s="230"/>
      <c r="R3" s="230"/>
      <c r="S3" s="230"/>
      <c r="T3" s="230"/>
      <c r="U3" s="228"/>
      <c r="V3" s="228"/>
      <c r="W3" s="228"/>
      <c r="X3" s="228"/>
    </row>
    <row r="4" spans="1:24" ht="17.45" customHeight="1">
      <c r="A4" s="72">
        <v>13</v>
      </c>
      <c r="B4" s="235" t="s">
        <v>68</v>
      </c>
      <c r="C4" s="89"/>
      <c r="D4" s="216"/>
      <c r="E4" s="127"/>
      <c r="F4" s="144"/>
      <c r="G4" s="139" t="str">
        <f>IF(D4="","",ROUNDDOWN(D4*F4,0))</f>
        <v/>
      </c>
      <c r="H4" s="86"/>
      <c r="I4" s="226" t="str">
        <f>G4</f>
        <v/>
      </c>
      <c r="J4" s="28"/>
      <c r="K4" s="28"/>
      <c r="L4" s="28"/>
      <c r="M4" s="28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17.45" customHeight="1">
      <c r="A5" s="71"/>
      <c r="B5" s="98" t="s">
        <v>114</v>
      </c>
      <c r="C5" s="88"/>
      <c r="D5" s="215"/>
      <c r="E5" s="217"/>
      <c r="F5" s="143"/>
      <c r="G5" s="149" t="str">
        <f>IF(F5="",IF(D5="","",ROUNDDOWN(D5*F6,0)),IF(D5="","",ROUNDDOWN(D5*F5,0)))</f>
        <v/>
      </c>
      <c r="H5" s="87"/>
      <c r="I5" s="223"/>
      <c r="J5" s="28"/>
      <c r="K5" s="28"/>
      <c r="L5" s="28"/>
      <c r="M5" s="28"/>
      <c r="N5" s="230"/>
      <c r="O5" s="230"/>
      <c r="P5" s="230"/>
      <c r="Q5" s="230"/>
      <c r="R5" s="230"/>
      <c r="S5" s="230"/>
      <c r="T5" s="230"/>
      <c r="U5" s="228"/>
      <c r="V5" s="228"/>
      <c r="W5" s="228"/>
      <c r="X5" s="228"/>
    </row>
    <row r="6" spans="1:24" ht="17.45" customHeight="1">
      <c r="A6" s="72"/>
      <c r="B6" s="212" t="s">
        <v>244</v>
      </c>
      <c r="C6" s="89"/>
      <c r="D6" s="216">
        <v>99</v>
      </c>
      <c r="E6" s="127" t="s">
        <v>0</v>
      </c>
      <c r="F6" s="144">
        <v>4410</v>
      </c>
      <c r="G6" s="139">
        <f>IF(D6="","",ROUNDDOWN(D6*F6,0))</f>
        <v>436590</v>
      </c>
      <c r="H6" s="86"/>
      <c r="I6" s="226">
        <f>G6</f>
        <v>436590</v>
      </c>
      <c r="J6" s="28"/>
      <c r="K6" s="28" t="s">
        <v>291</v>
      </c>
      <c r="L6" s="28"/>
      <c r="M6" s="28"/>
      <c r="N6" s="230"/>
      <c r="O6" s="230"/>
      <c r="P6" s="230"/>
      <c r="Q6" s="230"/>
      <c r="R6" s="230"/>
      <c r="S6" s="230"/>
      <c r="T6" s="230"/>
      <c r="U6" s="228"/>
      <c r="V6" s="228"/>
      <c r="W6" s="228"/>
      <c r="X6" s="228"/>
    </row>
    <row r="7" spans="1:24" ht="17.45" customHeight="1">
      <c r="A7" s="71"/>
      <c r="B7" s="98" t="s">
        <v>175</v>
      </c>
      <c r="C7" s="88" t="s">
        <v>247</v>
      </c>
      <c r="D7" s="215"/>
      <c r="E7" s="217"/>
      <c r="F7" s="143"/>
      <c r="G7" s="149" t="str">
        <f>IF(F7="",IF(D7="","",ROUNDDOWN(D7*F8,0)),IF(D7="","",ROUNDDOWN(D7*F7,0)))</f>
        <v/>
      </c>
      <c r="H7" s="87"/>
      <c r="I7" s="28"/>
      <c r="J7" s="28"/>
      <c r="K7" s="28"/>
      <c r="L7" s="28"/>
      <c r="M7" s="28"/>
      <c r="N7" s="230"/>
      <c r="O7" s="230"/>
      <c r="P7" s="230"/>
      <c r="Q7" s="230"/>
      <c r="R7" s="230"/>
      <c r="S7" s="230"/>
      <c r="T7" s="230"/>
      <c r="U7" s="228"/>
      <c r="V7" s="228"/>
      <c r="W7" s="228"/>
      <c r="X7" s="228"/>
    </row>
    <row r="8" spans="1:24" ht="17.45" customHeight="1">
      <c r="A8" s="72"/>
      <c r="B8" s="212" t="s">
        <v>246</v>
      </c>
      <c r="C8" s="89" t="s">
        <v>45</v>
      </c>
      <c r="D8" s="216">
        <v>252</v>
      </c>
      <c r="E8" s="127" t="s">
        <v>0</v>
      </c>
      <c r="F8" s="144">
        <v>1550</v>
      </c>
      <c r="G8" s="139">
        <f>IF(D8="","",ROUNDDOWN(D8*F8,0))</f>
        <v>390600</v>
      </c>
      <c r="H8" s="86"/>
      <c r="I8" s="226">
        <f>G8</f>
        <v>390600</v>
      </c>
      <c r="J8" s="28"/>
      <c r="K8" s="28" t="s">
        <v>293</v>
      </c>
      <c r="L8" s="28"/>
      <c r="M8" s="28"/>
      <c r="N8" s="230"/>
      <c r="O8" s="230"/>
      <c r="P8" s="230"/>
      <c r="Q8" s="230"/>
      <c r="R8" s="230"/>
      <c r="S8" s="230"/>
      <c r="T8" s="230"/>
      <c r="U8" s="230"/>
      <c r="V8" s="230"/>
      <c r="W8" s="228"/>
      <c r="X8" s="228"/>
    </row>
    <row r="9" spans="1:24" ht="17.45" customHeight="1">
      <c r="A9" s="71"/>
      <c r="B9" s="98" t="s">
        <v>175</v>
      </c>
      <c r="C9" s="88" t="s">
        <v>260</v>
      </c>
      <c r="D9" s="215"/>
      <c r="E9" s="217"/>
      <c r="F9" s="143"/>
      <c r="G9" s="149" t="str">
        <f>IF(F9="",IF(D9="","",ROUNDDOWN(D9*F10,0)),IF(D9="","",ROUNDDOWN(D9*F9,0)))</f>
        <v/>
      </c>
      <c r="H9" s="87"/>
      <c r="I9" s="28"/>
      <c r="J9" s="28"/>
      <c r="K9" s="28"/>
      <c r="L9" s="28"/>
      <c r="M9" s="28"/>
      <c r="N9" s="230"/>
      <c r="O9" s="230"/>
      <c r="P9" s="230"/>
      <c r="Q9" s="230"/>
      <c r="R9" s="230"/>
      <c r="S9" s="230"/>
      <c r="T9" s="230"/>
      <c r="U9" s="228"/>
      <c r="V9" s="228"/>
      <c r="W9" s="228"/>
      <c r="X9" s="228"/>
    </row>
    <row r="10" spans="1:24" ht="17.45" customHeight="1">
      <c r="A10" s="72"/>
      <c r="B10" s="212" t="s">
        <v>259</v>
      </c>
      <c r="C10" s="89" t="s">
        <v>75</v>
      </c>
      <c r="D10" s="216">
        <v>252</v>
      </c>
      <c r="E10" s="127" t="s">
        <v>0</v>
      </c>
      <c r="F10" s="144">
        <v>1320</v>
      </c>
      <c r="G10" s="139">
        <f>IF(D10="","",ROUNDDOWN(D10*F10,0))</f>
        <v>332640</v>
      </c>
      <c r="H10" s="86"/>
      <c r="I10" s="226">
        <f>G10</f>
        <v>332640</v>
      </c>
      <c r="J10" s="28"/>
      <c r="K10" s="28" t="s">
        <v>145</v>
      </c>
      <c r="L10" s="28"/>
      <c r="M10" s="28"/>
      <c r="N10" s="230"/>
      <c r="O10" s="230"/>
      <c r="P10" s="230"/>
      <c r="Q10" s="230"/>
      <c r="R10" s="230"/>
      <c r="S10" s="230"/>
      <c r="T10" s="230"/>
      <c r="U10" s="230"/>
      <c r="V10" s="230"/>
      <c r="W10" s="228"/>
      <c r="X10" s="228"/>
    </row>
    <row r="11" spans="1:24" ht="17.45" customHeight="1">
      <c r="A11" s="71"/>
      <c r="B11" s="98" t="s">
        <v>175</v>
      </c>
      <c r="C11" s="88" t="s">
        <v>76</v>
      </c>
      <c r="D11" s="215"/>
      <c r="E11" s="217"/>
      <c r="F11" s="143"/>
      <c r="G11" s="149" t="str">
        <f>IF(F11="",IF(D11="","",ROUNDDOWN(D11*F12,0)),IF(D11="","",ROUNDDOWN(D11*F11,0)))</f>
        <v/>
      </c>
      <c r="H11" s="87"/>
      <c r="I11" s="28"/>
      <c r="J11" s="28"/>
      <c r="K11" s="28"/>
      <c r="L11" s="28"/>
      <c r="M11" s="28"/>
      <c r="N11" s="230"/>
      <c r="O11" s="230"/>
      <c r="P11" s="230"/>
      <c r="Q11" s="230"/>
      <c r="R11" s="230"/>
      <c r="S11" s="230"/>
      <c r="T11" s="230"/>
      <c r="U11" s="228"/>
      <c r="V11" s="228"/>
      <c r="W11" s="228"/>
      <c r="X11" s="228"/>
    </row>
    <row r="12" spans="1:24" ht="17.45" customHeight="1">
      <c r="A12" s="72"/>
      <c r="B12" s="212" t="s">
        <v>261</v>
      </c>
      <c r="C12" s="89" t="s">
        <v>75</v>
      </c>
      <c r="D12" s="216">
        <v>276</v>
      </c>
      <c r="E12" s="127" t="s">
        <v>0</v>
      </c>
      <c r="F12" s="144">
        <v>1150</v>
      </c>
      <c r="G12" s="139">
        <f>IF(D12="","",ROUNDDOWN(D12*F12,0))</f>
        <v>317400</v>
      </c>
      <c r="H12" s="86"/>
      <c r="I12" s="226">
        <f>G12</f>
        <v>317400</v>
      </c>
      <c r="J12" s="28"/>
      <c r="K12" s="28" t="s">
        <v>192</v>
      </c>
      <c r="L12" s="28"/>
      <c r="M12" s="28"/>
      <c r="N12" s="230"/>
      <c r="O12" s="230"/>
      <c r="P12" s="230"/>
      <c r="Q12" s="230"/>
      <c r="R12" s="230"/>
      <c r="S12" s="230"/>
      <c r="T12" s="230"/>
      <c r="U12" s="230"/>
      <c r="V12" s="230"/>
      <c r="W12" s="228"/>
      <c r="X12" s="228"/>
    </row>
    <row r="13" spans="1:24" ht="17.45" customHeight="1">
      <c r="A13" s="71"/>
      <c r="B13" s="98" t="s">
        <v>262</v>
      </c>
      <c r="C13" s="88" t="s">
        <v>76</v>
      </c>
      <c r="D13" s="215"/>
      <c r="E13" s="217"/>
      <c r="F13" s="143"/>
      <c r="G13" s="149" t="str">
        <f>IF(F13="",IF(D13="","",ROUNDDOWN(D13*F14,0)),IF(D13="","",ROUNDDOWN(D13*F13,0)))</f>
        <v/>
      </c>
      <c r="H13" s="87"/>
      <c r="I13" s="28"/>
      <c r="J13" s="28"/>
      <c r="K13" s="28"/>
      <c r="L13" s="28"/>
      <c r="M13" s="28"/>
      <c r="N13" s="230"/>
      <c r="O13" s="230"/>
      <c r="P13" s="230"/>
      <c r="Q13" s="230"/>
      <c r="R13" s="230"/>
      <c r="S13" s="230"/>
      <c r="T13" s="230"/>
      <c r="U13" s="228"/>
      <c r="V13" s="228"/>
      <c r="W13" s="228"/>
      <c r="X13" s="228"/>
    </row>
    <row r="14" spans="1:24" ht="17.45" customHeight="1">
      <c r="A14" s="72"/>
      <c r="B14" s="212" t="s">
        <v>261</v>
      </c>
      <c r="C14" s="89" t="s">
        <v>75</v>
      </c>
      <c r="D14" s="216">
        <v>116</v>
      </c>
      <c r="E14" s="127" t="s">
        <v>0</v>
      </c>
      <c r="F14" s="144">
        <v>1150</v>
      </c>
      <c r="G14" s="139">
        <f>IF(D14="","",ROUNDDOWN(D14*F14,0))</f>
        <v>133400</v>
      </c>
      <c r="H14" s="86"/>
      <c r="I14" s="226">
        <f>G14</f>
        <v>133400</v>
      </c>
      <c r="J14" s="28"/>
      <c r="K14" s="28" t="s">
        <v>192</v>
      </c>
      <c r="L14" s="28"/>
      <c r="M14" s="28"/>
      <c r="N14" s="230"/>
      <c r="O14" s="230"/>
      <c r="P14" s="230"/>
      <c r="Q14" s="230"/>
      <c r="R14" s="230"/>
      <c r="S14" s="230"/>
      <c r="T14" s="230"/>
      <c r="U14" s="230"/>
      <c r="V14" s="230"/>
      <c r="W14" s="228"/>
      <c r="X14" s="228"/>
    </row>
    <row r="15" spans="1:24" ht="17.45" customHeight="1">
      <c r="A15" s="71"/>
      <c r="B15" s="98"/>
      <c r="C15" s="88"/>
      <c r="D15" s="117"/>
      <c r="E15" s="217"/>
      <c r="F15" s="143"/>
      <c r="G15" s="149" t="str">
        <f>IF(F15="",IF(D15="","",ROUNDDOWN(D15*F16,0)),IF(D15="","",ROUNDDOWN(D15*F15,0)))</f>
        <v/>
      </c>
      <c r="H15" s="87"/>
      <c r="I15" s="28"/>
      <c r="J15" s="28"/>
      <c r="K15" s="28"/>
      <c r="L15" s="28"/>
      <c r="M15" s="28"/>
      <c r="N15" s="230"/>
      <c r="O15" s="230"/>
      <c r="P15" s="230"/>
      <c r="Q15" s="230"/>
      <c r="R15" s="230"/>
      <c r="S15" s="230"/>
      <c r="T15" s="230"/>
      <c r="U15" s="228"/>
      <c r="V15" s="228"/>
      <c r="W15" s="228"/>
      <c r="X15" s="228"/>
    </row>
    <row r="16" spans="1:24" ht="17.45" customHeight="1">
      <c r="A16" s="72"/>
      <c r="B16" s="212"/>
      <c r="C16" s="89"/>
      <c r="D16" s="118"/>
      <c r="E16" s="127"/>
      <c r="F16" s="144"/>
      <c r="G16" s="139" t="str">
        <f>IF(D16="","",ROUNDDOWN(D16*F16,0))</f>
        <v/>
      </c>
      <c r="H16" s="86"/>
      <c r="I16" s="226" t="str">
        <f>G16</f>
        <v/>
      </c>
      <c r="J16" s="28"/>
      <c r="K16" s="28"/>
      <c r="L16" s="28"/>
      <c r="M16" s="28"/>
      <c r="N16" s="230"/>
      <c r="O16" s="230"/>
      <c r="P16" s="230"/>
      <c r="Q16" s="230"/>
      <c r="R16" s="230"/>
      <c r="S16" s="230"/>
      <c r="T16" s="230"/>
      <c r="U16" s="230"/>
      <c r="V16" s="230"/>
      <c r="W16" s="228"/>
      <c r="X16" s="228"/>
    </row>
    <row r="17" spans="1:24" ht="17.45" customHeight="1">
      <c r="A17" s="71"/>
      <c r="B17" s="98"/>
      <c r="C17" s="88"/>
      <c r="D17" s="117"/>
      <c r="E17" s="217"/>
      <c r="F17" s="143"/>
      <c r="G17" s="149" t="str">
        <f>IF(F17="",IF(D17="","",ROUNDDOWN(D17*F18,0)),IF(D17="","",ROUNDDOWN(D17*F17,0)))</f>
        <v/>
      </c>
      <c r="H17" s="87"/>
      <c r="I17" s="28"/>
      <c r="J17" s="28"/>
      <c r="K17" s="28"/>
      <c r="L17" s="28"/>
      <c r="M17" s="28"/>
      <c r="N17" s="230"/>
      <c r="O17" s="230"/>
      <c r="P17" s="230"/>
      <c r="Q17" s="230"/>
      <c r="R17" s="230"/>
      <c r="S17" s="230"/>
      <c r="T17" s="230"/>
      <c r="U17" s="228"/>
      <c r="V17" s="228"/>
      <c r="W17" s="228"/>
      <c r="X17" s="228"/>
    </row>
    <row r="18" spans="1:24" ht="17.45" customHeight="1">
      <c r="A18" s="72"/>
      <c r="B18" s="212"/>
      <c r="C18" s="89"/>
      <c r="D18" s="118"/>
      <c r="E18" s="127"/>
      <c r="F18" s="144"/>
      <c r="G18" s="139" t="str">
        <f>IF(D18="","",ROUNDDOWN(D18*F18,0))</f>
        <v/>
      </c>
      <c r="H18" s="86"/>
      <c r="I18" s="226" t="str">
        <f>G18</f>
        <v/>
      </c>
      <c r="J18" s="28"/>
      <c r="K18" s="28"/>
      <c r="L18" s="28"/>
      <c r="M18" s="28"/>
      <c r="N18" s="230"/>
      <c r="O18" s="230"/>
      <c r="P18" s="230"/>
      <c r="Q18" s="230"/>
      <c r="R18" s="230"/>
      <c r="S18" s="230"/>
      <c r="T18" s="230"/>
      <c r="U18" s="230"/>
      <c r="V18" s="230"/>
      <c r="W18" s="228"/>
      <c r="X18" s="228"/>
    </row>
    <row r="19" spans="1:24" ht="17.45" customHeight="1">
      <c r="A19" s="71"/>
      <c r="B19" s="98"/>
      <c r="C19" s="88"/>
      <c r="D19" s="117"/>
      <c r="E19" s="217"/>
      <c r="F19" s="143"/>
      <c r="G19" s="149" t="str">
        <f>IF(F19="",IF(D19="","",ROUNDDOWN(D19*F20,0)),IF(D19="","",ROUNDDOWN(D19*F19,0)))</f>
        <v/>
      </c>
      <c r="H19" s="87"/>
      <c r="I19" s="28"/>
      <c r="J19" s="28"/>
      <c r="K19" s="28"/>
      <c r="L19" s="28"/>
      <c r="M19" s="28"/>
      <c r="N19" s="230"/>
      <c r="O19" s="230"/>
      <c r="P19" s="230"/>
      <c r="Q19" s="230"/>
      <c r="R19" s="230"/>
      <c r="S19" s="230"/>
      <c r="T19" s="230"/>
      <c r="U19" s="228"/>
      <c r="V19" s="228"/>
      <c r="W19" s="228"/>
      <c r="X19" s="228"/>
    </row>
    <row r="20" spans="1:24" ht="17.45" customHeight="1">
      <c r="A20" s="72"/>
      <c r="B20" s="212"/>
      <c r="C20" s="89"/>
      <c r="D20" s="118"/>
      <c r="E20" s="127"/>
      <c r="F20" s="144"/>
      <c r="G20" s="139" t="str">
        <f>IF(D20="","",ROUNDDOWN(D20*F20,0))</f>
        <v/>
      </c>
      <c r="H20" s="86"/>
      <c r="I20" s="226" t="str">
        <f>G20</f>
        <v/>
      </c>
      <c r="J20" s="28"/>
      <c r="K20" s="28"/>
      <c r="L20" s="28"/>
      <c r="M20" s="28"/>
      <c r="N20" s="230"/>
      <c r="O20" s="230"/>
      <c r="P20" s="230"/>
      <c r="Q20" s="230"/>
      <c r="R20" s="230"/>
      <c r="S20" s="230"/>
      <c r="T20" s="230"/>
      <c r="U20" s="230"/>
      <c r="V20" s="230"/>
      <c r="W20" s="228"/>
      <c r="X20" s="228"/>
    </row>
    <row r="21" spans="1:24" ht="17.45" customHeight="1">
      <c r="A21" s="71"/>
      <c r="B21" s="98"/>
      <c r="C21" s="88"/>
      <c r="D21" s="117"/>
      <c r="E21" s="217"/>
      <c r="F21" s="143"/>
      <c r="G21" s="149" t="str">
        <f>IF(F21="",IF(D21="","",ROUNDDOWN(D21*F22,0)),IF(D21="","",ROUNDDOWN(D21*F21,0)))</f>
        <v/>
      </c>
      <c r="H21" s="87"/>
      <c r="I21" s="28"/>
      <c r="J21" s="28"/>
      <c r="K21" s="28"/>
      <c r="L21" s="28"/>
      <c r="M21" s="28"/>
      <c r="N21" s="230"/>
      <c r="O21" s="230"/>
      <c r="P21" s="230"/>
      <c r="Q21" s="230"/>
      <c r="R21" s="230"/>
      <c r="S21" s="230"/>
      <c r="T21" s="230"/>
      <c r="U21" s="228"/>
      <c r="V21" s="228"/>
      <c r="W21" s="228"/>
      <c r="X21" s="228"/>
    </row>
    <row r="22" spans="1:24" ht="17.45" customHeight="1">
      <c r="A22" s="72"/>
      <c r="B22" s="212"/>
      <c r="C22" s="89"/>
      <c r="D22" s="118"/>
      <c r="E22" s="127"/>
      <c r="F22" s="144"/>
      <c r="G22" s="139" t="str">
        <f>IF(D22="","",ROUNDDOWN(D22*F22,0))</f>
        <v/>
      </c>
      <c r="H22" s="86"/>
      <c r="I22" s="226" t="str">
        <f>G22</f>
        <v/>
      </c>
      <c r="J22" s="28"/>
      <c r="K22" s="28"/>
      <c r="L22" s="28"/>
      <c r="M22" s="28"/>
      <c r="N22" s="230"/>
      <c r="O22" s="230"/>
      <c r="P22" s="230"/>
      <c r="Q22" s="230"/>
      <c r="R22" s="230"/>
      <c r="S22" s="230"/>
      <c r="T22" s="230"/>
      <c r="U22" s="230"/>
      <c r="V22" s="230"/>
      <c r="W22" s="228"/>
      <c r="X22" s="228"/>
    </row>
    <row r="23" spans="1:24" ht="17.45" customHeight="1">
      <c r="A23" s="71"/>
      <c r="B23" s="98"/>
      <c r="C23" s="88"/>
      <c r="D23" s="117"/>
      <c r="E23" s="217"/>
      <c r="F23" s="143"/>
      <c r="G23" s="149" t="str">
        <f>IF(F23="",IF(D23="","",ROUNDDOWN(D23*F24,0)),IF(D23="","",ROUNDDOWN(D23*F23,0)))</f>
        <v/>
      </c>
      <c r="H23" s="87"/>
      <c r="I23" s="223"/>
      <c r="J23" s="28"/>
      <c r="K23" s="28"/>
      <c r="L23" s="28"/>
      <c r="M23" s="28"/>
      <c r="N23" s="230"/>
      <c r="O23" s="230"/>
      <c r="P23" s="230"/>
      <c r="Q23" s="230"/>
      <c r="R23" s="230"/>
      <c r="S23" s="230"/>
      <c r="T23" s="230"/>
      <c r="U23" s="228"/>
      <c r="V23" s="228"/>
      <c r="W23" s="228"/>
      <c r="X23" s="228"/>
    </row>
    <row r="24" spans="1:24" ht="17.45" customHeight="1">
      <c r="A24" s="72"/>
      <c r="B24" s="212"/>
      <c r="C24" s="89"/>
      <c r="D24" s="118"/>
      <c r="E24" s="127"/>
      <c r="F24" s="144"/>
      <c r="G24" s="139" t="str">
        <f>IF(D24="","",ROUNDDOWN(D24*F24,0))</f>
        <v/>
      </c>
      <c r="H24" s="86"/>
      <c r="I24" s="226" t="str">
        <f>G24</f>
        <v/>
      </c>
      <c r="J24" s="28"/>
      <c r="K24" s="28"/>
      <c r="L24" s="28"/>
      <c r="M24" s="28"/>
      <c r="N24" s="230"/>
      <c r="O24" s="230"/>
      <c r="P24" s="230"/>
      <c r="Q24" s="230"/>
      <c r="R24" s="230"/>
      <c r="S24" s="230"/>
      <c r="T24" s="230"/>
      <c r="U24" s="230"/>
      <c r="V24" s="230"/>
      <c r="W24" s="228"/>
      <c r="X24" s="228"/>
    </row>
    <row r="25" spans="1:24" ht="17.45" customHeight="1">
      <c r="A25" s="71"/>
      <c r="B25" s="98"/>
      <c r="C25" s="88"/>
      <c r="D25" s="117"/>
      <c r="E25" s="217"/>
      <c r="F25" s="143"/>
      <c r="G25" s="149" t="str">
        <f>IF(F25="",IF(D25="","",ROUNDDOWN(D25*F26,0)),IF(D25="","",ROUNDDOWN(D25*F25,0)))</f>
        <v/>
      </c>
      <c r="H25" s="87"/>
      <c r="I25" s="223"/>
      <c r="J25" s="28"/>
      <c r="K25" s="28"/>
      <c r="L25" s="28"/>
      <c r="M25" s="28"/>
      <c r="N25" s="230"/>
      <c r="O25" s="230"/>
      <c r="P25" s="230"/>
      <c r="Q25" s="230"/>
      <c r="R25" s="230"/>
      <c r="S25" s="230"/>
      <c r="T25" s="230"/>
      <c r="U25" s="228"/>
      <c r="V25" s="228"/>
      <c r="W25" s="228"/>
      <c r="X25" s="228"/>
    </row>
    <row r="26" spans="1:24" ht="17.45" customHeight="1">
      <c r="A26" s="72"/>
      <c r="B26" s="212"/>
      <c r="C26" s="89"/>
      <c r="D26" s="118"/>
      <c r="E26" s="127"/>
      <c r="F26" s="144"/>
      <c r="G26" s="139" t="str">
        <f>IF(D26="","",ROUNDDOWN(D26*F26,0))</f>
        <v/>
      </c>
      <c r="H26" s="86"/>
      <c r="I26" s="226" t="str">
        <f>G26</f>
        <v/>
      </c>
      <c r="J26" s="28"/>
      <c r="K26" s="28"/>
      <c r="L26" s="28"/>
      <c r="M26" s="28"/>
      <c r="N26" s="230"/>
      <c r="O26" s="230"/>
      <c r="P26" s="230"/>
      <c r="Q26" s="230"/>
      <c r="R26" s="230"/>
      <c r="S26" s="230"/>
      <c r="T26" s="230"/>
      <c r="U26" s="230"/>
      <c r="V26" s="230"/>
      <c r="W26" s="228"/>
      <c r="X26" s="228"/>
    </row>
    <row r="27" spans="1:24" ht="17.45" customHeight="1">
      <c r="A27" s="71"/>
      <c r="B27" s="98"/>
      <c r="C27" s="88"/>
      <c r="D27" s="117"/>
      <c r="E27" s="217"/>
      <c r="F27" s="143"/>
      <c r="G27" s="149" t="str">
        <f>IF(F27="",IF(D27="","",ROUNDDOWN(D27*F28,0)),IF(D27="","",ROUNDDOWN(D27*F27,0)))</f>
        <v/>
      </c>
      <c r="H27" s="87"/>
      <c r="I27" s="223"/>
      <c r="J27" s="28"/>
      <c r="K27" s="28"/>
      <c r="L27" s="28"/>
      <c r="M27" s="28"/>
      <c r="N27" s="230"/>
      <c r="O27" s="230"/>
      <c r="P27" s="230"/>
      <c r="Q27" s="230"/>
      <c r="R27" s="230"/>
      <c r="S27" s="230"/>
      <c r="T27" s="230"/>
      <c r="U27" s="228"/>
      <c r="V27" s="228"/>
      <c r="W27" s="228"/>
      <c r="X27" s="228"/>
    </row>
    <row r="28" spans="1:24" ht="17.45" customHeight="1">
      <c r="A28" s="72"/>
      <c r="B28" s="212"/>
      <c r="C28" s="89"/>
      <c r="D28" s="118"/>
      <c r="E28" s="127"/>
      <c r="F28" s="144"/>
      <c r="G28" s="139" t="str">
        <f>IF(D28="","",ROUNDDOWN(D28*F28,0))</f>
        <v/>
      </c>
      <c r="H28" s="86"/>
      <c r="I28" s="28" t="str">
        <f>G28</f>
        <v/>
      </c>
      <c r="J28" s="28"/>
      <c r="K28" s="28"/>
      <c r="L28" s="28"/>
      <c r="M28" s="28"/>
      <c r="N28" s="230"/>
      <c r="O28" s="230"/>
      <c r="P28" s="230"/>
      <c r="Q28" s="230"/>
      <c r="R28" s="230"/>
      <c r="S28" s="230"/>
      <c r="T28" s="230"/>
      <c r="U28" s="230"/>
      <c r="V28" s="230"/>
      <c r="W28" s="228"/>
      <c r="X28" s="228"/>
    </row>
    <row r="29" spans="1:24" ht="17.45" customHeight="1">
      <c r="A29" s="71"/>
      <c r="B29" s="98"/>
      <c r="C29" s="88"/>
      <c r="D29" s="117"/>
      <c r="E29" s="217"/>
      <c r="F29" s="143"/>
      <c r="G29" s="149" t="str">
        <f>IF(F29="",IF(D29="","",ROUNDDOWN(D29*F30,0)),IF(D29="","",ROUNDDOWN(D29*F29,0)))</f>
        <v/>
      </c>
      <c r="H29" s="87"/>
      <c r="I29" s="223"/>
      <c r="J29" s="28"/>
      <c r="K29" s="28"/>
      <c r="L29" s="28"/>
      <c r="M29" s="28"/>
      <c r="N29" s="230"/>
      <c r="O29" s="230"/>
      <c r="P29" s="230"/>
      <c r="Q29" s="230"/>
      <c r="R29" s="230"/>
      <c r="S29" s="230"/>
      <c r="T29" s="230"/>
      <c r="U29" s="228"/>
      <c r="V29" s="228"/>
      <c r="W29" s="228"/>
      <c r="X29" s="228"/>
    </row>
    <row r="30" spans="1:24" ht="17.45" customHeight="1">
      <c r="A30" s="72"/>
      <c r="B30" s="212"/>
      <c r="C30" s="89"/>
      <c r="D30" s="118"/>
      <c r="E30" s="127"/>
      <c r="F30" s="144"/>
      <c r="G30" s="139" t="str">
        <f>IF(D30="","",ROUNDDOWN(D30*F30,0))</f>
        <v/>
      </c>
      <c r="H30" s="86"/>
      <c r="I30" s="223" t="str">
        <f>G30</f>
        <v/>
      </c>
      <c r="J30" s="28"/>
      <c r="K30" s="28"/>
      <c r="L30" s="28"/>
      <c r="M30" s="28"/>
      <c r="N30" s="230"/>
      <c r="O30" s="230"/>
      <c r="P30" s="230"/>
      <c r="Q30" s="230"/>
      <c r="R30" s="230"/>
      <c r="S30" s="230"/>
      <c r="T30" s="230"/>
      <c r="U30" s="228"/>
      <c r="V30" s="228"/>
      <c r="W30" s="228"/>
      <c r="X30" s="228"/>
    </row>
    <row r="31" spans="1:24" ht="17.45" customHeight="1">
      <c r="A31" s="71"/>
      <c r="B31" s="98"/>
      <c r="C31" s="88"/>
      <c r="D31" s="117"/>
      <c r="E31" s="217"/>
      <c r="F31" s="143"/>
      <c r="G31" s="143"/>
      <c r="H31" s="87"/>
      <c r="I31" s="223"/>
      <c r="J31" s="28"/>
      <c r="K31" s="28"/>
      <c r="L31" s="28"/>
      <c r="M31" s="28"/>
      <c r="N31" s="230"/>
      <c r="O31" s="230"/>
      <c r="P31" s="230"/>
      <c r="Q31" s="230"/>
      <c r="R31" s="230"/>
      <c r="S31" s="230"/>
      <c r="T31" s="230"/>
      <c r="U31" s="228"/>
      <c r="V31" s="228"/>
      <c r="W31" s="228"/>
      <c r="X31" s="228"/>
    </row>
    <row r="32" spans="1:24" ht="17.45" customHeight="1">
      <c r="A32" s="72"/>
      <c r="B32" s="93" t="s">
        <v>46</v>
      </c>
      <c r="C32" s="89"/>
      <c r="D32" s="118"/>
      <c r="E32" s="127"/>
      <c r="F32" s="144"/>
      <c r="G32" s="221">
        <f>I32</f>
        <v>1610630</v>
      </c>
      <c r="H32" s="86"/>
      <c r="I32" s="223">
        <f>SUM(I5:I30)</f>
        <v>1610630</v>
      </c>
      <c r="J32" s="28"/>
      <c r="K32" s="28"/>
      <c r="L32" s="28"/>
      <c r="M32" s="28"/>
      <c r="N32" s="230"/>
      <c r="O32" s="230"/>
      <c r="P32" s="230"/>
      <c r="Q32" s="230"/>
      <c r="R32" s="230"/>
      <c r="S32" s="230"/>
      <c r="T32" s="230"/>
      <c r="U32" s="230"/>
      <c r="V32" s="230"/>
      <c r="W32" s="228"/>
      <c r="X32" s="228"/>
    </row>
    <row r="33" spans="1:24" ht="17.45" customHeight="1">
      <c r="A33" s="71"/>
      <c r="B33" s="98"/>
      <c r="C33" s="88"/>
      <c r="D33" s="117"/>
      <c r="E33" s="217"/>
      <c r="F33" s="143"/>
      <c r="G33" s="149" t="str">
        <f>IF(F33="",IF(D33="","",ROUNDDOWN(D33*F34,0)),IF(D33="","",ROUNDDOWN(D33*F33,0)))</f>
        <v/>
      </c>
      <c r="H33" s="87"/>
      <c r="I33" s="28"/>
      <c r="J33" s="28"/>
      <c r="K33" s="28"/>
      <c r="L33" s="28"/>
      <c r="M33" s="28"/>
      <c r="N33" s="230"/>
      <c r="O33" s="230"/>
      <c r="P33" s="230"/>
      <c r="Q33" s="230"/>
      <c r="R33" s="230"/>
      <c r="S33" s="230"/>
      <c r="T33" s="230"/>
      <c r="U33" s="228"/>
      <c r="V33" s="228"/>
      <c r="W33" s="228"/>
      <c r="X33" s="228"/>
    </row>
    <row r="34" spans="1:24" ht="17.45" customHeight="1">
      <c r="A34" s="72"/>
      <c r="B34" s="212"/>
      <c r="C34" s="89"/>
      <c r="D34" s="118"/>
      <c r="E34" s="127"/>
      <c r="F34" s="144"/>
      <c r="G34" s="139" t="str">
        <f>IF(D34="","",ROUNDDOWN(D34*F34,0))</f>
        <v/>
      </c>
      <c r="H34" s="86"/>
      <c r="I34" s="226" t="str">
        <f>G34</f>
        <v/>
      </c>
      <c r="J34" s="28"/>
      <c r="K34" s="28"/>
      <c r="L34" s="28"/>
      <c r="M34" s="28"/>
      <c r="N34" s="230"/>
      <c r="O34" s="230"/>
      <c r="P34" s="230"/>
      <c r="Q34" s="230"/>
      <c r="R34" s="230"/>
      <c r="S34" s="230"/>
      <c r="T34" s="230"/>
      <c r="U34" s="228"/>
      <c r="V34" s="228"/>
      <c r="W34" s="228"/>
      <c r="X34" s="228"/>
    </row>
    <row r="35" spans="1:24" ht="17.45" customHeight="1">
      <c r="A35" s="71"/>
      <c r="B35" s="98"/>
      <c r="C35" s="88"/>
      <c r="D35" s="117"/>
      <c r="E35" s="217"/>
      <c r="F35" s="143"/>
      <c r="G35" s="149" t="str">
        <f>IF(F35="",IF(D35="","",ROUNDDOWN(D35*F36,0)),IF(D35="","",ROUNDDOWN(D35*F35,0)))</f>
        <v/>
      </c>
      <c r="H35" s="87"/>
      <c r="I35" s="223"/>
      <c r="J35" s="28"/>
      <c r="K35" s="28"/>
      <c r="L35" s="28"/>
      <c r="M35" s="28"/>
      <c r="N35" s="230"/>
      <c r="O35" s="230"/>
      <c r="P35" s="230"/>
      <c r="Q35" s="230"/>
      <c r="R35" s="230"/>
      <c r="S35" s="230"/>
      <c r="T35" s="230"/>
      <c r="U35" s="228"/>
      <c r="V35" s="228"/>
      <c r="W35" s="228"/>
      <c r="X35" s="228"/>
    </row>
    <row r="36" spans="1:24" ht="17.45" customHeight="1">
      <c r="A36" s="72"/>
      <c r="B36" s="212"/>
      <c r="C36" s="89"/>
      <c r="D36" s="118"/>
      <c r="E36" s="127"/>
      <c r="F36" s="144"/>
      <c r="G36" s="139" t="str">
        <f>IF(D36="","",ROUNDDOWN(D36*F36,0))</f>
        <v/>
      </c>
      <c r="H36" s="86"/>
      <c r="I36" s="226" t="str">
        <f>G36</f>
        <v/>
      </c>
      <c r="J36" s="28"/>
      <c r="K36" s="28"/>
      <c r="L36" s="28"/>
      <c r="M36" s="28"/>
      <c r="N36" s="230"/>
      <c r="O36" s="230"/>
      <c r="P36" s="230"/>
      <c r="Q36" s="230"/>
      <c r="R36" s="230"/>
      <c r="S36" s="230"/>
      <c r="T36" s="230"/>
      <c r="U36" s="228"/>
      <c r="V36" s="228"/>
      <c r="W36" s="228"/>
      <c r="X36" s="228"/>
    </row>
    <row r="37" spans="1:24" ht="17.45" customHeight="1">
      <c r="A37" s="71"/>
      <c r="B37" s="98"/>
      <c r="C37" s="88"/>
      <c r="D37" s="117"/>
      <c r="E37" s="217"/>
      <c r="F37" s="143"/>
      <c r="G37" s="149" t="str">
        <f>IF(F37="",IF(D37="","",ROUNDDOWN(D37*F38,0)),IF(D37="","",ROUNDDOWN(D37*F37,0)))</f>
        <v/>
      </c>
      <c r="H37" s="87"/>
      <c r="I37" s="28"/>
      <c r="J37" s="28"/>
      <c r="K37" s="28"/>
      <c r="L37" s="28"/>
      <c r="M37" s="28"/>
      <c r="N37" s="230"/>
      <c r="O37" s="230"/>
      <c r="P37" s="230"/>
      <c r="Q37" s="230"/>
      <c r="R37" s="230"/>
      <c r="S37" s="230"/>
      <c r="T37" s="230"/>
      <c r="U37" s="228"/>
      <c r="V37" s="228"/>
      <c r="W37" s="228"/>
      <c r="X37" s="228"/>
    </row>
    <row r="38" spans="1:24" ht="17.45" customHeight="1">
      <c r="A38" s="72"/>
      <c r="B38" s="212"/>
      <c r="C38" s="89"/>
      <c r="D38" s="118"/>
      <c r="E38" s="127"/>
      <c r="F38" s="144"/>
      <c r="G38" s="139" t="str">
        <f>IF(D38="","",ROUNDDOWN(D38*F38,0))</f>
        <v/>
      </c>
      <c r="H38" s="86"/>
      <c r="I38" s="226" t="str">
        <f>G38</f>
        <v/>
      </c>
      <c r="J38" s="28"/>
      <c r="K38" s="28"/>
      <c r="L38" s="28"/>
      <c r="M38" s="28"/>
      <c r="N38" s="230"/>
      <c r="O38" s="230"/>
      <c r="P38" s="230"/>
      <c r="Q38" s="230"/>
      <c r="R38" s="230"/>
      <c r="S38" s="230"/>
      <c r="T38" s="230"/>
      <c r="U38" s="230"/>
      <c r="V38" s="230"/>
      <c r="W38" s="228"/>
      <c r="X38" s="228"/>
    </row>
    <row r="39" spans="1:24" ht="17.45" customHeight="1">
      <c r="A39" s="71"/>
      <c r="B39" s="98"/>
      <c r="C39" s="88"/>
      <c r="D39" s="117"/>
      <c r="E39" s="217"/>
      <c r="F39" s="143"/>
      <c r="G39" s="149" t="str">
        <f>IF(F39="",IF(D39="","",ROUNDDOWN(D39*F40,0)),IF(D39="","",ROUNDDOWN(D39*F39,0)))</f>
        <v/>
      </c>
      <c r="H39" s="87"/>
      <c r="I39" s="28"/>
      <c r="J39" s="28"/>
      <c r="K39" s="28"/>
      <c r="L39" s="28"/>
      <c r="M39" s="28"/>
      <c r="N39" s="230"/>
      <c r="O39" s="230"/>
      <c r="P39" s="230"/>
      <c r="Q39" s="230"/>
      <c r="R39" s="230"/>
      <c r="S39" s="230"/>
      <c r="T39" s="230"/>
      <c r="U39" s="228"/>
      <c r="V39" s="228"/>
      <c r="W39" s="228"/>
      <c r="X39" s="228"/>
    </row>
    <row r="40" spans="1:24" ht="17.45" customHeight="1">
      <c r="A40" s="72"/>
      <c r="B40" s="212"/>
      <c r="C40" s="89"/>
      <c r="D40" s="118"/>
      <c r="E40" s="127"/>
      <c r="F40" s="144"/>
      <c r="G40" s="139" t="str">
        <f>IF(D40="","",ROUNDDOWN(D40*F40,0))</f>
        <v/>
      </c>
      <c r="H40" s="86"/>
      <c r="I40" s="226" t="str">
        <f>G40</f>
        <v/>
      </c>
      <c r="J40" s="28"/>
      <c r="K40" s="28"/>
      <c r="L40" s="28"/>
      <c r="M40" s="28"/>
      <c r="N40" s="230"/>
      <c r="O40" s="230"/>
      <c r="P40" s="230"/>
      <c r="Q40" s="230"/>
      <c r="R40" s="230"/>
      <c r="S40" s="230"/>
      <c r="T40" s="230"/>
      <c r="U40" s="230"/>
      <c r="V40" s="230"/>
      <c r="W40" s="228"/>
      <c r="X40" s="228"/>
    </row>
    <row r="41" spans="1:24" ht="17.45" customHeight="1">
      <c r="A41" s="71"/>
      <c r="B41" s="98"/>
      <c r="C41" s="88"/>
      <c r="D41" s="117"/>
      <c r="E41" s="217"/>
      <c r="F41" s="143"/>
      <c r="G41" s="149" t="str">
        <f>IF(F41="",IF(D41="","",ROUNDDOWN(D41*F42,0)),IF(D41="","",ROUNDDOWN(D41*F41,0)))</f>
        <v/>
      </c>
      <c r="H41" s="87"/>
      <c r="I41" s="28"/>
      <c r="J41" s="28"/>
      <c r="K41" s="28"/>
      <c r="L41" s="28"/>
      <c r="M41" s="28"/>
      <c r="N41" s="230"/>
      <c r="O41" s="230"/>
      <c r="P41" s="230"/>
      <c r="Q41" s="230"/>
      <c r="R41" s="230"/>
      <c r="S41" s="230"/>
      <c r="T41" s="230"/>
      <c r="U41" s="228"/>
      <c r="V41" s="228"/>
      <c r="W41" s="228"/>
      <c r="X41" s="228"/>
    </row>
    <row r="42" spans="1:24" ht="17.45" customHeight="1">
      <c r="A42" s="72"/>
      <c r="B42" s="212"/>
      <c r="C42" s="89"/>
      <c r="D42" s="118"/>
      <c r="E42" s="127"/>
      <c r="F42" s="144"/>
      <c r="G42" s="139" t="str">
        <f>IF(D42="","",ROUNDDOWN(D42*F42,0))</f>
        <v/>
      </c>
      <c r="H42" s="86"/>
      <c r="I42" s="226" t="str">
        <f>G42</f>
        <v/>
      </c>
      <c r="J42" s="28"/>
      <c r="K42" s="28"/>
      <c r="L42" s="28"/>
      <c r="M42" s="28"/>
      <c r="N42" s="230"/>
      <c r="O42" s="230"/>
      <c r="P42" s="230"/>
      <c r="Q42" s="230"/>
      <c r="R42" s="230"/>
      <c r="S42" s="230"/>
      <c r="T42" s="230"/>
      <c r="U42" s="230"/>
      <c r="V42" s="230"/>
      <c r="W42" s="228"/>
      <c r="X42" s="228"/>
    </row>
    <row r="43" spans="1:24" ht="17.45" customHeight="1">
      <c r="A43" s="71"/>
      <c r="B43" s="98"/>
      <c r="C43" s="88"/>
      <c r="D43" s="117"/>
      <c r="E43" s="217"/>
      <c r="F43" s="143"/>
      <c r="G43" s="149" t="str">
        <f>IF(F43="",IF(D43="","",ROUNDDOWN(D43*F44,0)),IF(D43="","",ROUNDDOWN(D43*F43,0)))</f>
        <v/>
      </c>
      <c r="H43" s="87"/>
      <c r="I43" s="28"/>
      <c r="J43" s="28"/>
      <c r="K43" s="28"/>
      <c r="L43" s="28"/>
      <c r="M43" s="28"/>
      <c r="N43" s="230"/>
      <c r="O43" s="230"/>
      <c r="P43" s="230"/>
      <c r="Q43" s="230"/>
      <c r="R43" s="230"/>
      <c r="S43" s="230"/>
      <c r="T43" s="230"/>
      <c r="U43" s="228"/>
      <c r="V43" s="228"/>
      <c r="W43" s="228"/>
      <c r="X43" s="228"/>
    </row>
    <row r="44" spans="1:24" ht="17.45" customHeight="1">
      <c r="A44" s="72"/>
      <c r="B44" s="212"/>
      <c r="C44" s="89"/>
      <c r="D44" s="118"/>
      <c r="E44" s="127"/>
      <c r="F44" s="144"/>
      <c r="G44" s="139" t="str">
        <f>IF(D44="","",ROUNDDOWN(D44*F44,0))</f>
        <v/>
      </c>
      <c r="H44" s="86"/>
      <c r="I44" s="226" t="str">
        <f>G44</f>
        <v/>
      </c>
      <c r="J44" s="28"/>
      <c r="K44" s="28"/>
      <c r="L44" s="28"/>
      <c r="M44" s="28"/>
      <c r="N44" s="230"/>
      <c r="O44" s="230"/>
      <c r="P44" s="230"/>
      <c r="Q44" s="230"/>
      <c r="R44" s="230"/>
      <c r="S44" s="230"/>
      <c r="T44" s="230"/>
      <c r="U44" s="230"/>
      <c r="V44" s="230"/>
      <c r="W44" s="228"/>
      <c r="X44" s="228"/>
    </row>
    <row r="45" spans="1:24" ht="17.45" customHeight="1">
      <c r="A45" s="71"/>
      <c r="B45" s="98"/>
      <c r="C45" s="88"/>
      <c r="D45" s="117"/>
      <c r="E45" s="217"/>
      <c r="F45" s="143"/>
      <c r="G45" s="149" t="str">
        <f>IF(F45="",IF(D45="","",ROUNDDOWN(D45*F46,0)),IF(D45="","",ROUNDDOWN(D45*F45,0)))</f>
        <v/>
      </c>
      <c r="H45" s="87"/>
      <c r="I45" s="28"/>
      <c r="J45" s="28"/>
      <c r="K45" s="28"/>
      <c r="L45" s="28"/>
      <c r="M45" s="28"/>
      <c r="N45" s="230"/>
      <c r="O45" s="230"/>
      <c r="P45" s="230"/>
      <c r="Q45" s="230"/>
      <c r="R45" s="230"/>
      <c r="S45" s="230"/>
      <c r="T45" s="230"/>
      <c r="U45" s="228"/>
      <c r="V45" s="228"/>
      <c r="W45" s="228"/>
      <c r="X45" s="228"/>
    </row>
    <row r="46" spans="1:24" ht="17.45" customHeight="1">
      <c r="A46" s="72"/>
      <c r="B46" s="212"/>
      <c r="C46" s="89"/>
      <c r="D46" s="118"/>
      <c r="E46" s="127"/>
      <c r="F46" s="144"/>
      <c r="G46" s="139" t="str">
        <f>IF(D46="","",ROUNDDOWN(D46*F46,0))</f>
        <v/>
      </c>
      <c r="H46" s="86"/>
      <c r="I46" s="226" t="str">
        <f>G46</f>
        <v/>
      </c>
      <c r="J46" s="28"/>
      <c r="K46" s="28"/>
      <c r="L46" s="28"/>
      <c r="M46" s="28"/>
      <c r="N46" s="230"/>
      <c r="O46" s="230"/>
      <c r="P46" s="230"/>
      <c r="Q46" s="230"/>
      <c r="R46" s="230"/>
      <c r="S46" s="230"/>
      <c r="T46" s="230"/>
      <c r="U46" s="230"/>
      <c r="V46" s="230"/>
      <c r="W46" s="228"/>
      <c r="X46" s="228"/>
    </row>
    <row r="47" spans="1:24" ht="17.45" customHeight="1">
      <c r="A47" s="71"/>
      <c r="B47" s="98"/>
      <c r="C47" s="88"/>
      <c r="D47" s="117"/>
      <c r="E47" s="217"/>
      <c r="F47" s="143"/>
      <c r="G47" s="149" t="str">
        <f>IF(F47="",IF(D47="","",ROUNDDOWN(D47*F48,0)),IF(D47="","",ROUNDDOWN(D47*F47,0)))</f>
        <v/>
      </c>
      <c r="H47" s="87"/>
      <c r="I47" s="28"/>
      <c r="J47" s="28"/>
      <c r="K47" s="28"/>
      <c r="L47" s="28"/>
      <c r="M47" s="28"/>
      <c r="N47" s="230"/>
      <c r="O47" s="230"/>
      <c r="P47" s="230"/>
      <c r="Q47" s="230"/>
      <c r="R47" s="230"/>
      <c r="S47" s="230"/>
      <c r="T47" s="230"/>
      <c r="U47" s="228"/>
      <c r="V47" s="228"/>
      <c r="W47" s="228"/>
      <c r="X47" s="228"/>
    </row>
    <row r="48" spans="1:24" ht="17.45" customHeight="1">
      <c r="A48" s="72"/>
      <c r="B48" s="212"/>
      <c r="C48" s="89"/>
      <c r="D48" s="118"/>
      <c r="E48" s="127"/>
      <c r="F48" s="144"/>
      <c r="G48" s="139" t="str">
        <f>IF(D48="","",ROUNDDOWN(D48*F48,0))</f>
        <v/>
      </c>
      <c r="H48" s="86"/>
      <c r="I48" s="226" t="str">
        <f>G48</f>
        <v/>
      </c>
      <c r="J48" s="28"/>
      <c r="K48" s="28"/>
      <c r="L48" s="28"/>
      <c r="M48" s="28"/>
      <c r="N48" s="230"/>
      <c r="O48" s="230"/>
      <c r="P48" s="230"/>
      <c r="Q48" s="230"/>
      <c r="R48" s="230"/>
      <c r="S48" s="230"/>
      <c r="T48" s="230"/>
      <c r="U48" s="230"/>
      <c r="V48" s="230"/>
      <c r="W48" s="228"/>
      <c r="X48" s="228"/>
    </row>
    <row r="49" spans="1:24" ht="17.45" customHeight="1">
      <c r="A49" s="71"/>
      <c r="B49" s="98"/>
      <c r="C49" s="88"/>
      <c r="D49" s="117"/>
      <c r="E49" s="217"/>
      <c r="F49" s="143"/>
      <c r="G49" s="149" t="str">
        <f>IF(F49="",IF(D49="","",ROUNDDOWN(D49*F50,0)),IF(D49="","",ROUNDDOWN(D49*F49,0)))</f>
        <v/>
      </c>
      <c r="H49" s="87"/>
      <c r="I49" s="28"/>
      <c r="J49" s="28"/>
      <c r="K49" s="28"/>
      <c r="L49" s="28"/>
      <c r="M49" s="28"/>
      <c r="N49" s="230"/>
      <c r="O49" s="230"/>
      <c r="P49" s="230"/>
      <c r="Q49" s="230"/>
      <c r="R49" s="230"/>
      <c r="S49" s="230"/>
      <c r="T49" s="230"/>
      <c r="U49" s="228"/>
      <c r="V49" s="228"/>
      <c r="W49" s="228"/>
      <c r="X49" s="228"/>
    </row>
    <row r="50" spans="1:24" ht="17.45" customHeight="1">
      <c r="A50" s="72"/>
      <c r="B50" s="212"/>
      <c r="C50" s="89"/>
      <c r="D50" s="118"/>
      <c r="E50" s="127"/>
      <c r="F50" s="144"/>
      <c r="G50" s="139" t="str">
        <f>IF(D50="","",ROUNDDOWN(D50*F50,0))</f>
        <v/>
      </c>
      <c r="H50" s="86"/>
      <c r="I50" s="226" t="str">
        <f>G50</f>
        <v/>
      </c>
      <c r="J50" s="28"/>
      <c r="K50" s="28"/>
      <c r="L50" s="28"/>
      <c r="M50" s="28"/>
      <c r="N50" s="230"/>
      <c r="O50" s="230"/>
      <c r="P50" s="230"/>
      <c r="Q50" s="230"/>
      <c r="R50" s="230"/>
      <c r="S50" s="230"/>
      <c r="T50" s="230"/>
      <c r="U50" s="230"/>
      <c r="V50" s="230"/>
      <c r="W50" s="228"/>
      <c r="X50" s="228"/>
    </row>
    <row r="51" spans="1:24" ht="17.45" customHeight="1">
      <c r="A51" s="71"/>
      <c r="B51" s="98"/>
      <c r="C51" s="88"/>
      <c r="D51" s="117"/>
      <c r="E51" s="217"/>
      <c r="F51" s="143"/>
      <c r="G51" s="149" t="str">
        <f>IF(F51="",IF(D51="","",ROUNDDOWN(D51*F52,0)),IF(D51="","",ROUNDDOWN(D51*F51,0)))</f>
        <v/>
      </c>
      <c r="H51" s="87"/>
      <c r="I51" s="28"/>
      <c r="J51" s="28"/>
      <c r="K51" s="28"/>
      <c r="L51" s="28"/>
      <c r="M51" s="28"/>
      <c r="N51" s="230"/>
      <c r="O51" s="230"/>
      <c r="P51" s="230"/>
      <c r="Q51" s="230"/>
      <c r="R51" s="230"/>
      <c r="S51" s="230"/>
      <c r="T51" s="230"/>
      <c r="U51" s="228"/>
      <c r="V51" s="228"/>
      <c r="W51" s="228"/>
      <c r="X51" s="228"/>
    </row>
    <row r="52" spans="1:24" ht="17.45" customHeight="1">
      <c r="A52" s="72"/>
      <c r="B52" s="212"/>
      <c r="C52" s="89"/>
      <c r="D52" s="118"/>
      <c r="E52" s="127"/>
      <c r="F52" s="144"/>
      <c r="G52" s="139" t="str">
        <f>IF(D52="","",ROUNDDOWN(D52*F52,0))</f>
        <v/>
      </c>
      <c r="H52" s="86"/>
      <c r="I52" s="226" t="str">
        <f>G52</f>
        <v/>
      </c>
      <c r="J52" s="28"/>
      <c r="K52" s="28"/>
      <c r="L52" s="28"/>
      <c r="M52" s="28"/>
      <c r="N52" s="230"/>
      <c r="O52" s="230"/>
      <c r="P52" s="230"/>
      <c r="Q52" s="230"/>
      <c r="R52" s="230"/>
      <c r="S52" s="230"/>
      <c r="T52" s="230"/>
      <c r="U52" s="230"/>
      <c r="V52" s="230"/>
      <c r="W52" s="228"/>
      <c r="X52" s="228"/>
    </row>
    <row r="53" spans="1:24" ht="17.45" customHeight="1">
      <c r="A53" s="71"/>
      <c r="B53" s="98"/>
      <c r="C53" s="88"/>
      <c r="D53" s="117"/>
      <c r="E53" s="217"/>
      <c r="F53" s="143"/>
      <c r="G53" s="149" t="str">
        <f>IF(F53="",IF(D53="","",ROUNDDOWN(D53*F54,0)),IF(D53="","",ROUNDDOWN(D53*F53,0)))</f>
        <v/>
      </c>
      <c r="H53" s="87"/>
      <c r="I53" s="223"/>
      <c r="J53" s="28"/>
      <c r="K53" s="28"/>
      <c r="L53" s="28"/>
      <c r="M53" s="28"/>
      <c r="N53" s="230"/>
      <c r="O53" s="230"/>
      <c r="P53" s="230"/>
      <c r="Q53" s="230"/>
      <c r="R53" s="230"/>
      <c r="S53" s="230"/>
      <c r="T53" s="230"/>
      <c r="U53" s="228"/>
      <c r="V53" s="228"/>
      <c r="W53" s="228"/>
      <c r="X53" s="228"/>
    </row>
    <row r="54" spans="1:24" ht="17.45" customHeight="1">
      <c r="A54" s="72"/>
      <c r="B54" s="212"/>
      <c r="C54" s="89"/>
      <c r="D54" s="118"/>
      <c r="E54" s="127"/>
      <c r="F54" s="144"/>
      <c r="G54" s="139" t="str">
        <f>IF(D54="","",ROUNDDOWN(D54*F54,0))</f>
        <v/>
      </c>
      <c r="H54" s="86"/>
      <c r="I54" s="226" t="str">
        <f>G54</f>
        <v/>
      </c>
      <c r="J54" s="28"/>
      <c r="K54" s="28"/>
      <c r="L54" s="28"/>
      <c r="M54" s="28"/>
      <c r="N54" s="230"/>
      <c r="O54" s="230"/>
      <c r="P54" s="230"/>
      <c r="Q54" s="230"/>
      <c r="R54" s="230"/>
      <c r="S54" s="230"/>
      <c r="T54" s="230"/>
      <c r="U54" s="230"/>
      <c r="V54" s="230"/>
      <c r="W54" s="228"/>
      <c r="X54" s="228"/>
    </row>
    <row r="55" spans="1:24" ht="17.45" customHeight="1">
      <c r="A55" s="71"/>
      <c r="B55" s="98"/>
      <c r="C55" s="88"/>
      <c r="D55" s="117"/>
      <c r="E55" s="217"/>
      <c r="F55" s="143"/>
      <c r="G55" s="149" t="str">
        <f>IF(F55="",IF(D55="","",ROUNDDOWN(D55*F56,0)),IF(D55="","",ROUNDDOWN(D55*F55,0)))</f>
        <v/>
      </c>
      <c r="H55" s="87"/>
      <c r="I55" s="223"/>
      <c r="J55" s="28"/>
      <c r="K55" s="28"/>
      <c r="L55" s="28"/>
      <c r="M55" s="28"/>
      <c r="N55" s="230"/>
      <c r="O55" s="230"/>
      <c r="P55" s="230"/>
      <c r="Q55" s="230"/>
      <c r="R55" s="230"/>
      <c r="S55" s="230"/>
      <c r="T55" s="230"/>
      <c r="U55" s="228"/>
      <c r="V55" s="228"/>
      <c r="W55" s="228"/>
      <c r="X55" s="228"/>
    </row>
    <row r="56" spans="1:24" ht="17.45" customHeight="1">
      <c r="A56" s="72"/>
      <c r="B56" s="212"/>
      <c r="C56" s="89"/>
      <c r="D56" s="118"/>
      <c r="E56" s="127"/>
      <c r="F56" s="144"/>
      <c r="G56" s="139" t="str">
        <f>IF(D56="","",ROUNDDOWN(D56*F56,0))</f>
        <v/>
      </c>
      <c r="H56" s="86"/>
      <c r="I56" s="226" t="str">
        <f>G56</f>
        <v/>
      </c>
      <c r="J56" s="28"/>
      <c r="K56" s="28"/>
      <c r="L56" s="28"/>
      <c r="M56" s="28"/>
      <c r="N56" s="230"/>
      <c r="O56" s="230"/>
      <c r="P56" s="230"/>
      <c r="Q56" s="230"/>
      <c r="R56" s="230"/>
      <c r="S56" s="230"/>
      <c r="T56" s="230"/>
      <c r="U56" s="230"/>
      <c r="V56" s="230"/>
      <c r="W56" s="228"/>
      <c r="X56" s="228"/>
    </row>
    <row r="57" spans="1:24" ht="17.45" customHeight="1">
      <c r="A57" s="71"/>
      <c r="B57" s="98"/>
      <c r="C57" s="88"/>
      <c r="D57" s="117"/>
      <c r="E57" s="217"/>
      <c r="F57" s="143"/>
      <c r="G57" s="149" t="str">
        <f>IF(F57="",IF(D57="","",ROUNDDOWN(D57*F58,0)),IF(D57="","",ROUNDDOWN(D57*F57,0)))</f>
        <v/>
      </c>
      <c r="H57" s="87"/>
      <c r="I57" s="223"/>
      <c r="J57" s="28"/>
      <c r="K57" s="28"/>
      <c r="L57" s="28"/>
      <c r="M57" s="28"/>
      <c r="N57" s="230"/>
      <c r="O57" s="230"/>
      <c r="P57" s="230"/>
      <c r="Q57" s="230"/>
      <c r="R57" s="230"/>
      <c r="S57" s="230"/>
      <c r="T57" s="230"/>
      <c r="U57" s="228"/>
      <c r="V57" s="228"/>
      <c r="W57" s="228"/>
      <c r="X57" s="228"/>
    </row>
    <row r="58" spans="1:24" ht="17.45" customHeight="1">
      <c r="A58" s="72"/>
      <c r="B58" s="212"/>
      <c r="C58" s="89"/>
      <c r="D58" s="118"/>
      <c r="E58" s="127"/>
      <c r="F58" s="144"/>
      <c r="G58" s="139" t="str">
        <f>IF(D58="","",ROUNDDOWN(D58*F58,0))</f>
        <v/>
      </c>
      <c r="H58" s="86"/>
      <c r="I58" s="226" t="str">
        <f>G58</f>
        <v/>
      </c>
      <c r="J58" s="28"/>
      <c r="K58" s="28"/>
      <c r="L58" s="28"/>
      <c r="M58" s="28"/>
      <c r="N58" s="230"/>
      <c r="O58" s="230"/>
      <c r="P58" s="230"/>
      <c r="Q58" s="230"/>
      <c r="R58" s="230"/>
      <c r="S58" s="230"/>
      <c r="T58" s="230"/>
      <c r="U58" s="230"/>
      <c r="V58" s="230"/>
      <c r="W58" s="228"/>
      <c r="X58" s="228"/>
    </row>
    <row r="59" spans="1:24" ht="17.45" customHeight="1">
      <c r="A59" s="71"/>
      <c r="B59" s="98"/>
      <c r="C59" s="88"/>
      <c r="D59" s="117"/>
      <c r="E59" s="217"/>
      <c r="F59" s="143"/>
      <c r="G59" s="149" t="str">
        <f>IF(F59="",IF(D59="","",ROUNDDOWN(D59*F60,0)),IF(D59="","",ROUNDDOWN(D59*F59,0)))</f>
        <v/>
      </c>
      <c r="H59" s="87"/>
      <c r="I59" s="223"/>
      <c r="J59" s="28"/>
      <c r="K59" s="28"/>
      <c r="L59" s="28"/>
      <c r="M59" s="28"/>
      <c r="N59" s="230"/>
      <c r="O59" s="230"/>
      <c r="P59" s="230"/>
      <c r="Q59" s="230"/>
      <c r="R59" s="230"/>
      <c r="S59" s="230"/>
      <c r="T59" s="230"/>
      <c r="U59" s="228"/>
      <c r="V59" s="228"/>
      <c r="W59" s="228"/>
      <c r="X59" s="228"/>
    </row>
    <row r="60" spans="1:24" ht="17.45" customHeight="1">
      <c r="A60" s="72"/>
      <c r="B60" s="212"/>
      <c r="C60" s="89"/>
      <c r="D60" s="118"/>
      <c r="E60" s="127"/>
      <c r="F60" s="144"/>
      <c r="G60" s="139" t="str">
        <f>IF(D60="","",ROUNDDOWN(D60*F60,0))</f>
        <v/>
      </c>
      <c r="H60" s="86"/>
      <c r="I60" s="236" t="str">
        <f>G60</f>
        <v/>
      </c>
      <c r="J60" s="28"/>
      <c r="K60" s="28"/>
      <c r="L60" s="28"/>
      <c r="M60" s="28"/>
      <c r="N60" s="230"/>
      <c r="O60" s="230"/>
      <c r="P60" s="230"/>
      <c r="Q60" s="230"/>
      <c r="R60" s="230"/>
      <c r="S60" s="230"/>
      <c r="T60" s="230"/>
      <c r="U60" s="228"/>
      <c r="V60" s="228"/>
      <c r="W60" s="228"/>
      <c r="X60" s="228"/>
    </row>
    <row r="61" spans="1:24" ht="17.45" customHeight="1">
      <c r="A61" s="71"/>
      <c r="B61" s="98"/>
      <c r="C61" s="88"/>
      <c r="D61" s="117"/>
      <c r="E61" s="217"/>
      <c r="F61" s="143"/>
      <c r="G61" s="143"/>
      <c r="H61" s="87"/>
      <c r="I61" s="223"/>
      <c r="J61" s="28"/>
      <c r="K61" s="28"/>
      <c r="L61" s="28"/>
      <c r="M61" s="28"/>
      <c r="N61" s="230"/>
      <c r="O61" s="230"/>
      <c r="P61" s="230"/>
      <c r="Q61" s="230"/>
      <c r="R61" s="230"/>
      <c r="S61" s="230"/>
      <c r="T61" s="230"/>
      <c r="U61" s="228"/>
      <c r="V61" s="228"/>
      <c r="W61" s="228"/>
      <c r="X61" s="228"/>
    </row>
    <row r="62" spans="1:24" ht="17.45" customHeight="1">
      <c r="A62" s="72"/>
      <c r="B62" s="93" t="s">
        <v>46</v>
      </c>
      <c r="C62" s="89"/>
      <c r="D62" s="118"/>
      <c r="E62" s="127"/>
      <c r="F62" s="144"/>
      <c r="G62" s="221">
        <f>I62</f>
        <v>0</v>
      </c>
      <c r="H62" s="86"/>
      <c r="I62" s="223">
        <f>SUM(I33:I60)</f>
        <v>0</v>
      </c>
      <c r="J62" s="28"/>
      <c r="K62" s="28"/>
      <c r="L62" s="28"/>
      <c r="M62" s="28"/>
      <c r="N62" s="230"/>
      <c r="O62" s="230"/>
      <c r="P62" s="230"/>
      <c r="Q62" s="230"/>
      <c r="R62" s="230"/>
      <c r="S62" s="230"/>
      <c r="T62" s="230"/>
      <c r="U62" s="230"/>
      <c r="V62" s="230"/>
      <c r="W62" s="228"/>
      <c r="X62" s="228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5" fitToWidth="1" fitToHeight="1" orientation="landscape" usePrinterDefaults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 tint="0.6"/>
  </sheetPr>
  <dimension ref="A1:X92"/>
  <sheetViews>
    <sheetView showZeros="0" view="pageBreakPreview" zoomScaleSheetLayoutView="100" workbookViewId="0">
      <selection activeCell="H21" sqref="H21"/>
    </sheetView>
  </sheetViews>
  <sheetFormatPr defaultColWidth="9" defaultRowHeight="16.5" customHeight="1"/>
  <cols>
    <col min="1" max="1" width="5.125" style="204" customWidth="1"/>
    <col min="2" max="2" width="22.5" style="205" customWidth="1"/>
    <col min="3" max="3" width="32.875" style="206" customWidth="1"/>
    <col min="4" max="4" width="11.125" style="207" customWidth="1"/>
    <col min="5" max="5" width="5.125" style="204" customWidth="1"/>
    <col min="6" max="6" width="12.75" style="208" customWidth="1"/>
    <col min="7" max="7" width="17.75" style="208" customWidth="1"/>
    <col min="8" max="8" width="27.75" style="209" customWidth="1"/>
    <col min="9" max="9" width="12.75" style="1" customWidth="1"/>
    <col min="10" max="10" width="9.625" style="1" customWidth="1"/>
    <col min="11" max="11" width="11.625" style="1" bestFit="1" customWidth="1"/>
    <col min="12" max="13" width="9.375" style="1" customWidth="1"/>
    <col min="14" max="14" width="13.875" style="63" bestFit="1" customWidth="1"/>
    <col min="15" max="15" width="3.75" style="63" customWidth="1"/>
    <col min="16" max="16" width="11.625" style="63" bestFit="1" customWidth="1"/>
    <col min="17" max="17" width="11.625" style="63" customWidth="1"/>
    <col min="18" max="18" width="11.875" style="63" customWidth="1"/>
    <col min="19" max="19" width="13.375" style="63" customWidth="1"/>
    <col min="20" max="20" width="12.375" style="63" customWidth="1"/>
    <col min="21" max="21" width="14.125" style="63" bestFit="1" customWidth="1"/>
    <col min="22" max="22" width="14.75" style="63" customWidth="1"/>
    <col min="23" max="16384" width="9" style="63"/>
  </cols>
  <sheetData>
    <row r="1" spans="1:24" ht="20.100000000000001" customHeight="1">
      <c r="A1" s="71" t="s">
        <v>33</v>
      </c>
      <c r="B1" s="210" t="s">
        <v>11</v>
      </c>
      <c r="C1" s="210" t="s">
        <v>35</v>
      </c>
      <c r="D1" s="213" t="s">
        <v>12</v>
      </c>
      <c r="E1" s="71" t="s">
        <v>16</v>
      </c>
      <c r="F1" s="218" t="s">
        <v>2</v>
      </c>
      <c r="G1" s="218" t="s">
        <v>1</v>
      </c>
      <c r="H1" s="222" t="s">
        <v>7</v>
      </c>
      <c r="I1" s="29"/>
      <c r="J1" s="29"/>
      <c r="K1" s="29"/>
      <c r="L1" s="29"/>
      <c r="M1" s="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0.100000000000001" customHeight="1">
      <c r="A2" s="72"/>
      <c r="B2" s="211"/>
      <c r="C2" s="211"/>
      <c r="D2" s="214"/>
      <c r="E2" s="72"/>
      <c r="F2" s="219"/>
      <c r="G2" s="219"/>
      <c r="H2" s="77"/>
      <c r="I2" s="29"/>
      <c r="J2" s="29"/>
      <c r="K2" s="227"/>
      <c r="L2" s="29"/>
      <c r="M2" s="29"/>
      <c r="N2" s="229"/>
      <c r="O2" s="228"/>
      <c r="P2" s="229"/>
      <c r="Q2" s="229"/>
      <c r="R2" s="229"/>
      <c r="S2" s="229"/>
      <c r="T2" s="229"/>
      <c r="U2" s="229"/>
      <c r="V2" s="228"/>
      <c r="W2" s="228"/>
      <c r="X2" s="228"/>
    </row>
    <row r="3" spans="1:24" ht="17.45" customHeight="1">
      <c r="A3" s="71"/>
      <c r="B3" s="95"/>
      <c r="C3" s="88"/>
      <c r="D3" s="215"/>
      <c r="E3" s="217"/>
      <c r="F3" s="143"/>
      <c r="G3" s="149" t="str">
        <f>IF(F3="",IF(D3="","",ROUNDDOWN(D3*F4,0)),IF(D3="","",ROUNDDOWN(D3*F3,0)))</f>
        <v/>
      </c>
      <c r="H3" s="87"/>
      <c r="I3" s="28"/>
      <c r="J3" s="28"/>
      <c r="K3" s="28"/>
      <c r="L3" s="28"/>
      <c r="M3" s="28"/>
      <c r="N3" s="230"/>
      <c r="O3" s="230"/>
      <c r="P3" s="230"/>
      <c r="Q3" s="230"/>
      <c r="R3" s="230"/>
      <c r="S3" s="230"/>
      <c r="T3" s="230"/>
      <c r="U3" s="228"/>
      <c r="V3" s="228"/>
      <c r="W3" s="228"/>
      <c r="X3" s="228"/>
    </row>
    <row r="4" spans="1:24" ht="17.45" customHeight="1">
      <c r="A4" s="72">
        <v>14</v>
      </c>
      <c r="B4" s="235" t="s">
        <v>118</v>
      </c>
      <c r="C4" s="89"/>
      <c r="D4" s="216"/>
      <c r="E4" s="127"/>
      <c r="F4" s="144"/>
      <c r="G4" s="139" t="str">
        <f>IF(D4="","",ROUNDDOWN(D4*F4,0))</f>
        <v/>
      </c>
      <c r="H4" s="86"/>
      <c r="I4" s="226" t="str">
        <f>G4</f>
        <v/>
      </c>
      <c r="J4" s="28"/>
      <c r="K4" s="28"/>
      <c r="L4" s="28"/>
      <c r="M4" s="28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17.45" customHeight="1">
      <c r="A5" s="71"/>
      <c r="B5" s="98"/>
      <c r="C5" s="88"/>
      <c r="D5" s="117"/>
      <c r="E5" s="217"/>
      <c r="F5" s="143"/>
      <c r="G5" s="149" t="str">
        <f>IF(F5="",IF(D5="","",ROUNDDOWN(D5*F6,0)),IF(D5="","",ROUNDDOWN(D5*F5,0)))</f>
        <v/>
      </c>
      <c r="H5" s="87"/>
      <c r="I5" s="223"/>
      <c r="J5" s="28"/>
      <c r="L5" s="28"/>
      <c r="M5" s="28"/>
      <c r="N5" s="230"/>
      <c r="O5" s="230"/>
      <c r="P5" s="230"/>
      <c r="Q5" s="230"/>
      <c r="R5" s="230"/>
      <c r="S5" s="230"/>
      <c r="T5" s="230"/>
      <c r="U5" s="228"/>
      <c r="V5" s="228"/>
      <c r="W5" s="228"/>
      <c r="X5" s="228"/>
    </row>
    <row r="6" spans="1:24" ht="17.45" customHeight="1">
      <c r="A6" s="72"/>
      <c r="B6" s="212" t="s">
        <v>264</v>
      </c>
      <c r="C6" s="89" t="s">
        <v>172</v>
      </c>
      <c r="D6" s="118">
        <v>11</v>
      </c>
      <c r="E6" s="127" t="s">
        <v>94</v>
      </c>
      <c r="F6" s="144">
        <v>216000</v>
      </c>
      <c r="G6" s="139">
        <f>IF(D6="","",ROUNDDOWN(D6*F6,0))</f>
        <v>2376000</v>
      </c>
      <c r="H6" s="86"/>
      <c r="I6" s="226">
        <f>G6</f>
        <v>2376000</v>
      </c>
      <c r="J6" s="28"/>
      <c r="K6" s="28" t="s">
        <v>301</v>
      </c>
      <c r="L6" s="28"/>
      <c r="M6" s="28"/>
      <c r="N6" s="230"/>
      <c r="O6" s="230"/>
      <c r="P6" s="230"/>
      <c r="Q6" s="230"/>
      <c r="R6" s="230"/>
      <c r="S6" s="230"/>
      <c r="T6" s="230"/>
      <c r="U6" s="228"/>
      <c r="V6" s="228"/>
      <c r="W6" s="228"/>
      <c r="X6" s="228"/>
    </row>
    <row r="7" spans="1:24" ht="17.45" customHeight="1">
      <c r="A7" s="71"/>
      <c r="B7" s="98"/>
      <c r="C7" s="88"/>
      <c r="D7" s="117"/>
      <c r="E7" s="217"/>
      <c r="F7" s="143"/>
      <c r="G7" s="149" t="str">
        <f>IF(F7="",IF(D7="","",ROUNDDOWN(D7*F8,0)),IF(D7="","",ROUNDDOWN(D7*F7,0)))</f>
        <v/>
      </c>
      <c r="H7" s="87"/>
      <c r="I7" s="28"/>
      <c r="J7" s="28"/>
      <c r="K7" s="28"/>
      <c r="L7" s="28"/>
      <c r="M7" s="28"/>
      <c r="N7" s="230"/>
      <c r="O7" s="230"/>
      <c r="P7" s="230"/>
      <c r="Q7" s="230"/>
      <c r="R7" s="230"/>
      <c r="S7" s="230"/>
      <c r="T7" s="230"/>
      <c r="U7" s="228"/>
      <c r="V7" s="228"/>
      <c r="W7" s="228"/>
      <c r="X7" s="228"/>
    </row>
    <row r="8" spans="1:24" ht="17.45" customHeight="1">
      <c r="A8" s="72"/>
      <c r="B8" s="212" t="s">
        <v>109</v>
      </c>
      <c r="C8" s="89" t="s">
        <v>270</v>
      </c>
      <c r="D8" s="118">
        <v>2</v>
      </c>
      <c r="E8" s="127" t="s">
        <v>94</v>
      </c>
      <c r="F8" s="144">
        <v>162000</v>
      </c>
      <c r="G8" s="139">
        <f>IF(D8="","",ROUNDDOWN(D8*F8,0))</f>
        <v>324000</v>
      </c>
      <c r="H8" s="86"/>
      <c r="I8" s="226">
        <f>G8</f>
        <v>324000</v>
      </c>
      <c r="J8" s="28"/>
      <c r="K8" s="28" t="s">
        <v>249</v>
      </c>
      <c r="L8" s="28"/>
      <c r="M8" s="28"/>
      <c r="N8" s="230"/>
      <c r="O8" s="230"/>
      <c r="P8" s="230"/>
      <c r="Q8" s="230"/>
      <c r="R8" s="230"/>
      <c r="S8" s="230"/>
      <c r="T8" s="230"/>
      <c r="U8" s="230"/>
      <c r="V8" s="230"/>
      <c r="W8" s="228"/>
      <c r="X8" s="228"/>
    </row>
    <row r="9" spans="1:24" ht="17.45" customHeight="1">
      <c r="A9" s="71"/>
      <c r="B9" s="98"/>
      <c r="C9" s="88" t="s">
        <v>273</v>
      </c>
      <c r="D9" s="117"/>
      <c r="E9" s="217"/>
      <c r="F9" s="143"/>
      <c r="G9" s="149" t="str">
        <f>IF(F9="",IF(D9="","",ROUNDDOWN(D9*F10,0)),IF(D9="","",ROUNDDOWN(D9*F9,0)))</f>
        <v/>
      </c>
      <c r="H9" s="87"/>
      <c r="I9" s="28"/>
      <c r="J9" s="28"/>
      <c r="K9" s="28"/>
      <c r="L9" s="28"/>
      <c r="M9" s="28"/>
      <c r="N9" s="230"/>
      <c r="O9" s="230"/>
      <c r="P9" s="230"/>
      <c r="Q9" s="230"/>
      <c r="R9" s="230"/>
      <c r="S9" s="230"/>
      <c r="T9" s="230"/>
      <c r="U9" s="228"/>
      <c r="V9" s="228"/>
      <c r="W9" s="228"/>
      <c r="X9" s="228"/>
    </row>
    <row r="10" spans="1:24" ht="17.45" customHeight="1">
      <c r="A10" s="72"/>
      <c r="B10" s="212" t="s">
        <v>135</v>
      </c>
      <c r="C10" s="89" t="s">
        <v>272</v>
      </c>
      <c r="D10" s="118">
        <v>1</v>
      </c>
      <c r="E10" s="127" t="s">
        <v>94</v>
      </c>
      <c r="F10" s="144">
        <v>8100000</v>
      </c>
      <c r="G10" s="139">
        <f>IF(D10="","",ROUNDDOWN(D10*F10,0))</f>
        <v>8100000</v>
      </c>
      <c r="H10" s="86"/>
      <c r="I10" s="226">
        <f>G10</f>
        <v>8100000</v>
      </c>
      <c r="J10" s="28"/>
      <c r="K10" s="28" t="s">
        <v>195</v>
      </c>
      <c r="L10" s="28"/>
      <c r="M10" s="28"/>
      <c r="N10" s="230"/>
      <c r="O10" s="230"/>
      <c r="P10" s="230"/>
      <c r="Q10" s="230"/>
      <c r="R10" s="230"/>
      <c r="S10" s="230"/>
      <c r="T10" s="230"/>
      <c r="U10" s="230"/>
      <c r="V10" s="230"/>
      <c r="W10" s="228"/>
      <c r="X10" s="228"/>
    </row>
    <row r="11" spans="1:24" ht="17.45" customHeight="1">
      <c r="A11" s="71"/>
      <c r="B11" s="98"/>
      <c r="C11" s="88"/>
      <c r="D11" s="117"/>
      <c r="E11" s="217"/>
      <c r="F11" s="143"/>
      <c r="G11" s="149" t="str">
        <f>IF(F11="",IF(D11="","",ROUNDDOWN(D11*F12,0)),IF(D11="","",ROUNDDOWN(D11*F11,0)))</f>
        <v/>
      </c>
      <c r="H11" s="87"/>
      <c r="I11" s="28"/>
      <c r="J11" s="28"/>
      <c r="K11" s="28"/>
      <c r="L11" s="28"/>
      <c r="M11" s="28"/>
      <c r="N11" s="230"/>
      <c r="O11" s="230"/>
      <c r="P11" s="230"/>
      <c r="Q11" s="230"/>
      <c r="R11" s="230"/>
      <c r="S11" s="230"/>
      <c r="T11" s="230"/>
      <c r="U11" s="228"/>
      <c r="V11" s="228"/>
      <c r="W11" s="228"/>
      <c r="X11" s="228"/>
    </row>
    <row r="12" spans="1:24" ht="17.45" customHeight="1">
      <c r="A12" s="72"/>
      <c r="B12" s="212" t="s">
        <v>265</v>
      </c>
      <c r="C12" s="89" t="s">
        <v>299</v>
      </c>
      <c r="D12" s="118">
        <v>1</v>
      </c>
      <c r="E12" s="127" t="s">
        <v>41</v>
      </c>
      <c r="F12" s="144">
        <v>12600000</v>
      </c>
      <c r="G12" s="139">
        <f>IF(D12="","",ROUNDDOWN(D12*F12,0))</f>
        <v>12600000</v>
      </c>
      <c r="H12" s="86"/>
      <c r="I12" s="226">
        <f>G12</f>
        <v>12600000</v>
      </c>
      <c r="J12" s="28"/>
      <c r="K12" s="28" t="s">
        <v>303</v>
      </c>
      <c r="L12" s="28"/>
      <c r="M12" s="28"/>
      <c r="N12" s="230"/>
      <c r="O12" s="230"/>
      <c r="P12" s="230"/>
      <c r="Q12" s="230"/>
      <c r="R12" s="230"/>
      <c r="S12" s="230"/>
      <c r="T12" s="230"/>
      <c r="U12" s="230"/>
      <c r="V12" s="230"/>
      <c r="W12" s="228"/>
      <c r="X12" s="228"/>
    </row>
    <row r="13" spans="1:24" ht="17.45" customHeight="1">
      <c r="A13" s="71"/>
      <c r="B13" s="98"/>
      <c r="C13" s="88"/>
      <c r="D13" s="117"/>
      <c r="E13" s="217"/>
      <c r="F13" s="143"/>
      <c r="G13" s="149" t="str">
        <f>IF(F13="",IF(D13="","",ROUNDDOWN(D13*F14,0)),IF(D13="","",ROUNDDOWN(D13*F13,0)))</f>
        <v/>
      </c>
      <c r="H13" s="87"/>
      <c r="I13" s="28"/>
      <c r="J13" s="28"/>
      <c r="K13" s="28"/>
      <c r="L13" s="28"/>
      <c r="M13" s="28"/>
      <c r="N13" s="230"/>
      <c r="O13" s="230"/>
      <c r="P13" s="230"/>
      <c r="Q13" s="230"/>
      <c r="R13" s="230"/>
      <c r="S13" s="230"/>
      <c r="T13" s="230"/>
      <c r="U13" s="228"/>
      <c r="V13" s="228"/>
      <c r="W13" s="228"/>
      <c r="X13" s="228"/>
    </row>
    <row r="14" spans="1:24" ht="17.45" customHeight="1">
      <c r="A14" s="72"/>
      <c r="B14" s="212" t="s">
        <v>6</v>
      </c>
      <c r="C14" s="89" t="s">
        <v>14</v>
      </c>
      <c r="D14" s="118">
        <v>6</v>
      </c>
      <c r="E14" s="127" t="s">
        <v>94</v>
      </c>
      <c r="F14" s="144">
        <v>342000</v>
      </c>
      <c r="G14" s="139">
        <f>IF(D14="","",ROUNDDOWN(D14*F14,0))</f>
        <v>2052000</v>
      </c>
      <c r="H14" s="86"/>
      <c r="I14" s="226">
        <f>G14</f>
        <v>2052000</v>
      </c>
      <c r="J14" s="28"/>
      <c r="K14" s="28" t="s">
        <v>140</v>
      </c>
      <c r="L14" s="28"/>
      <c r="M14" s="28"/>
      <c r="N14" s="230"/>
      <c r="O14" s="230"/>
      <c r="P14" s="230"/>
      <c r="Q14" s="230"/>
      <c r="R14" s="230"/>
      <c r="S14" s="230"/>
      <c r="T14" s="230"/>
      <c r="U14" s="230"/>
      <c r="V14" s="230"/>
      <c r="W14" s="228"/>
      <c r="X14" s="228"/>
    </row>
    <row r="15" spans="1:24" ht="17.45" customHeight="1">
      <c r="A15" s="71"/>
      <c r="B15" s="98"/>
      <c r="C15" s="88"/>
      <c r="D15" s="117"/>
      <c r="E15" s="217"/>
      <c r="F15" s="143"/>
      <c r="G15" s="149" t="str">
        <f>IF(F15="",IF(D15="","",ROUNDDOWN(D15*F16,0)),IF(D15="","",ROUNDDOWN(D15*F15,0)))</f>
        <v/>
      </c>
      <c r="H15" s="87"/>
      <c r="I15" s="28"/>
      <c r="J15" s="28"/>
      <c r="K15" s="28"/>
      <c r="L15" s="28"/>
      <c r="M15" s="28"/>
      <c r="N15" s="230"/>
      <c r="O15" s="230"/>
      <c r="P15" s="230"/>
      <c r="Q15" s="230"/>
      <c r="R15" s="230"/>
      <c r="S15" s="230"/>
      <c r="T15" s="230"/>
      <c r="U15" s="228"/>
      <c r="V15" s="228"/>
      <c r="W15" s="228"/>
      <c r="X15" s="228"/>
    </row>
    <row r="16" spans="1:24" ht="17.45" customHeight="1">
      <c r="A16" s="72"/>
      <c r="B16" s="212" t="s">
        <v>6</v>
      </c>
      <c r="C16" s="89" t="s">
        <v>275</v>
      </c>
      <c r="D16" s="118">
        <v>33</v>
      </c>
      <c r="E16" s="127" t="s">
        <v>94</v>
      </c>
      <c r="F16" s="144">
        <v>342000</v>
      </c>
      <c r="G16" s="139">
        <f>IF(D16="","",ROUNDDOWN(D16*F16,0))</f>
        <v>11286000</v>
      </c>
      <c r="H16" s="86"/>
      <c r="I16" s="226">
        <f>G16</f>
        <v>11286000</v>
      </c>
      <c r="J16" s="28"/>
      <c r="K16" s="28" t="s">
        <v>140</v>
      </c>
      <c r="L16" s="28"/>
      <c r="M16" s="28"/>
      <c r="N16" s="230"/>
      <c r="O16" s="230"/>
      <c r="P16" s="230"/>
      <c r="Q16" s="230"/>
      <c r="R16" s="230"/>
      <c r="S16" s="230"/>
      <c r="T16" s="230"/>
      <c r="U16" s="230"/>
      <c r="V16" s="230"/>
      <c r="W16" s="228"/>
      <c r="X16" s="228"/>
    </row>
    <row r="17" spans="1:24" ht="17.45" customHeight="1">
      <c r="A17" s="71"/>
      <c r="B17" s="98"/>
      <c r="C17" s="88"/>
      <c r="D17" s="117"/>
      <c r="E17" s="217"/>
      <c r="F17" s="143"/>
      <c r="G17" s="149" t="str">
        <f>IF(F17="",IF(D17="","",ROUNDDOWN(D17*F18,0)),IF(D17="","",ROUNDDOWN(D17*F17,0)))</f>
        <v/>
      </c>
      <c r="H17" s="87"/>
      <c r="I17" s="28"/>
      <c r="J17" s="28"/>
      <c r="K17" s="28"/>
      <c r="L17" s="28"/>
      <c r="M17" s="28"/>
      <c r="N17" s="230"/>
      <c r="O17" s="230"/>
      <c r="P17" s="230"/>
      <c r="Q17" s="230"/>
      <c r="R17" s="230"/>
      <c r="S17" s="230"/>
      <c r="T17" s="230"/>
      <c r="U17" s="228"/>
      <c r="V17" s="228"/>
      <c r="W17" s="228"/>
      <c r="X17" s="228"/>
    </row>
    <row r="18" spans="1:24" ht="17.45" customHeight="1">
      <c r="A18" s="72"/>
      <c r="B18" s="212" t="s">
        <v>6</v>
      </c>
      <c r="C18" s="89" t="s">
        <v>83</v>
      </c>
      <c r="D18" s="118">
        <v>6</v>
      </c>
      <c r="E18" s="127" t="s">
        <v>94</v>
      </c>
      <c r="F18" s="144">
        <v>342000</v>
      </c>
      <c r="G18" s="139">
        <f>IF(D18="","",ROUNDDOWN(D18*F18,0))</f>
        <v>2052000</v>
      </c>
      <c r="H18" s="86"/>
      <c r="I18" s="226">
        <f>G18</f>
        <v>2052000</v>
      </c>
      <c r="J18" s="28"/>
      <c r="K18" s="28" t="s">
        <v>140</v>
      </c>
      <c r="L18" s="28"/>
      <c r="M18" s="28"/>
      <c r="N18" s="230"/>
      <c r="O18" s="230"/>
      <c r="P18" s="230"/>
      <c r="Q18" s="230"/>
      <c r="R18" s="230"/>
      <c r="S18" s="230"/>
      <c r="T18" s="230"/>
      <c r="U18" s="230"/>
      <c r="V18" s="230"/>
      <c r="W18" s="228"/>
      <c r="X18" s="228"/>
    </row>
    <row r="19" spans="1:24" ht="17.45" customHeight="1">
      <c r="A19" s="71"/>
      <c r="B19" s="98"/>
      <c r="C19" s="88"/>
      <c r="D19" s="117"/>
      <c r="E19" s="217"/>
      <c r="F19" s="143"/>
      <c r="G19" s="149" t="str">
        <f>IF(F19="",IF(D19="","",ROUNDDOWN(D19*F20,0)),IF(D19="","",ROUNDDOWN(D19*F19,0)))</f>
        <v/>
      </c>
      <c r="H19" s="87"/>
      <c r="I19" s="28"/>
      <c r="J19" s="28"/>
      <c r="K19" s="28"/>
      <c r="L19" s="28"/>
      <c r="M19" s="28"/>
      <c r="N19" s="230"/>
      <c r="O19" s="230"/>
      <c r="P19" s="230"/>
      <c r="Q19" s="230"/>
      <c r="R19" s="230"/>
      <c r="S19" s="230"/>
      <c r="T19" s="230"/>
      <c r="U19" s="228"/>
      <c r="V19" s="228"/>
      <c r="W19" s="228"/>
      <c r="X19" s="228"/>
    </row>
    <row r="20" spans="1:24" ht="17.45" customHeight="1">
      <c r="A20" s="72"/>
      <c r="B20" s="212" t="s">
        <v>128</v>
      </c>
      <c r="C20" s="89"/>
      <c r="D20" s="118">
        <v>1</v>
      </c>
      <c r="E20" s="127" t="s">
        <v>94</v>
      </c>
      <c r="F20" s="144">
        <v>4432500</v>
      </c>
      <c r="G20" s="139">
        <f>IF(D20="","",ROUNDDOWN(D20*F20,0))</f>
        <v>4432500</v>
      </c>
      <c r="H20" s="86"/>
      <c r="I20" s="226">
        <f>G20</f>
        <v>4432500</v>
      </c>
      <c r="J20" s="28"/>
      <c r="K20" s="28" t="s">
        <v>300</v>
      </c>
      <c r="L20" s="28"/>
      <c r="M20" s="28"/>
      <c r="N20" s="230"/>
      <c r="O20" s="230"/>
      <c r="P20" s="230"/>
      <c r="Q20" s="230"/>
      <c r="R20" s="230"/>
      <c r="S20" s="230"/>
      <c r="T20" s="230"/>
      <c r="U20" s="230"/>
      <c r="V20" s="230"/>
      <c r="W20" s="228"/>
      <c r="X20" s="228"/>
    </row>
    <row r="21" spans="1:24" ht="17.45" customHeight="1">
      <c r="A21" s="71"/>
      <c r="B21" s="98"/>
      <c r="C21" s="88"/>
      <c r="D21" s="117"/>
      <c r="E21" s="217"/>
      <c r="F21" s="143"/>
      <c r="G21" s="149" t="str">
        <f>IF(F21="",IF(D21="","",ROUNDDOWN(D21*F22,0)),IF(D21="","",ROUNDDOWN(D21*F21,0)))</f>
        <v/>
      </c>
      <c r="H21" s="87"/>
      <c r="I21" s="28"/>
      <c r="J21" s="28"/>
      <c r="K21" s="28"/>
      <c r="L21" s="28"/>
      <c r="M21" s="28"/>
      <c r="N21" s="230"/>
      <c r="O21" s="230"/>
      <c r="P21" s="230"/>
      <c r="Q21" s="230"/>
      <c r="R21" s="230"/>
      <c r="S21" s="230"/>
      <c r="T21" s="230"/>
      <c r="U21" s="228"/>
      <c r="V21" s="228"/>
      <c r="W21" s="228"/>
      <c r="X21" s="228"/>
    </row>
    <row r="22" spans="1:24" ht="17.45" customHeight="1">
      <c r="A22" s="72"/>
      <c r="B22" s="212" t="s">
        <v>266</v>
      </c>
      <c r="C22" s="89"/>
      <c r="D22" s="118">
        <v>1</v>
      </c>
      <c r="E22" s="127" t="s">
        <v>94</v>
      </c>
      <c r="F22" s="144">
        <v>4950000</v>
      </c>
      <c r="G22" s="139">
        <f>IF(D22="","",ROUNDDOWN(D22*F22,0))</f>
        <v>4950000</v>
      </c>
      <c r="H22" s="86"/>
      <c r="I22" s="226">
        <f>G22</f>
        <v>4950000</v>
      </c>
      <c r="J22" s="28"/>
      <c r="K22" s="28" t="s">
        <v>304</v>
      </c>
      <c r="L22" s="28"/>
      <c r="M22" s="28"/>
      <c r="N22" s="230"/>
      <c r="O22" s="230"/>
      <c r="P22" s="230"/>
      <c r="Q22" s="230"/>
      <c r="R22" s="230"/>
      <c r="S22" s="230"/>
      <c r="T22" s="230"/>
      <c r="U22" s="230"/>
      <c r="V22" s="230"/>
      <c r="W22" s="228"/>
      <c r="X22" s="228"/>
    </row>
    <row r="23" spans="1:24" ht="17.45" customHeight="1">
      <c r="A23" s="71"/>
      <c r="B23" s="98"/>
      <c r="C23" s="88"/>
      <c r="D23" s="117"/>
      <c r="E23" s="217"/>
      <c r="F23" s="143"/>
      <c r="G23" s="149" t="str">
        <f>IF(F23="",IF(D23="","",ROUNDDOWN(D23*F24,0)),IF(D23="","",ROUNDDOWN(D23*F23,0)))</f>
        <v/>
      </c>
      <c r="H23" s="87"/>
      <c r="I23" s="223"/>
      <c r="J23" s="28"/>
      <c r="K23" s="28"/>
      <c r="L23" s="28"/>
      <c r="M23" s="28"/>
      <c r="N23" s="230"/>
      <c r="O23" s="230"/>
      <c r="P23" s="230"/>
      <c r="Q23" s="230"/>
      <c r="R23" s="230"/>
      <c r="S23" s="230"/>
      <c r="T23" s="230"/>
      <c r="U23" s="228"/>
      <c r="V23" s="228"/>
      <c r="W23" s="228"/>
      <c r="X23" s="228"/>
    </row>
    <row r="24" spans="1:24" ht="17.45" customHeight="1">
      <c r="A24" s="72"/>
      <c r="B24" s="212" t="s">
        <v>267</v>
      </c>
      <c r="C24" s="89" t="s">
        <v>161</v>
      </c>
      <c r="D24" s="118">
        <v>10</v>
      </c>
      <c r="E24" s="127" t="s">
        <v>94</v>
      </c>
      <c r="F24" s="144">
        <v>72000</v>
      </c>
      <c r="G24" s="139">
        <f>IF(D24="","",ROUNDDOWN(D24*F24,0))</f>
        <v>720000</v>
      </c>
      <c r="H24" s="86"/>
      <c r="I24" s="226">
        <f>G24</f>
        <v>720000</v>
      </c>
      <c r="J24" s="28"/>
      <c r="K24" s="28" t="s">
        <v>306</v>
      </c>
      <c r="L24" s="28"/>
      <c r="M24" s="28"/>
      <c r="N24" s="230"/>
      <c r="O24" s="230"/>
      <c r="P24" s="230"/>
      <c r="Q24" s="230"/>
      <c r="R24" s="230"/>
      <c r="S24" s="230"/>
      <c r="T24" s="230"/>
      <c r="U24" s="230"/>
      <c r="V24" s="230"/>
      <c r="W24" s="228"/>
      <c r="X24" s="228"/>
    </row>
    <row r="25" spans="1:24" ht="17.45" customHeight="1">
      <c r="A25" s="71"/>
      <c r="B25" s="98"/>
      <c r="C25" s="106" t="s">
        <v>38</v>
      </c>
      <c r="D25" s="247"/>
      <c r="E25" s="217"/>
      <c r="F25" s="143"/>
      <c r="G25" s="149" t="str">
        <f>IF(F25="",IF(D25="","",ROUNDDOWN(D25*F26,0)),IF(D25="","",ROUNDDOWN(D25*F25,0)))</f>
        <v/>
      </c>
      <c r="H25" s="87"/>
      <c r="I25" s="223"/>
      <c r="J25" s="28"/>
      <c r="K25" s="28"/>
      <c r="L25" s="28"/>
      <c r="M25" s="28"/>
      <c r="N25" s="230"/>
      <c r="O25" s="230"/>
      <c r="P25" s="230"/>
      <c r="Q25" s="230"/>
      <c r="R25" s="230"/>
      <c r="S25" s="230"/>
      <c r="T25" s="230"/>
      <c r="U25" s="228"/>
      <c r="V25" s="228"/>
      <c r="W25" s="228"/>
      <c r="X25" s="228"/>
    </row>
    <row r="26" spans="1:24" ht="17.45" customHeight="1">
      <c r="A26" s="72"/>
      <c r="B26" s="212" t="s">
        <v>248</v>
      </c>
      <c r="C26" s="89" t="s">
        <v>71</v>
      </c>
      <c r="D26" s="248">
        <v>87.4</v>
      </c>
      <c r="E26" s="127" t="s">
        <v>105</v>
      </c>
      <c r="F26" s="144">
        <v>144000</v>
      </c>
      <c r="G26" s="139">
        <f>IF(D26="","",ROUNDDOWN(D26*F26,0))</f>
        <v>12585600</v>
      </c>
      <c r="H26" s="86"/>
      <c r="I26" s="226">
        <f>G26</f>
        <v>12585600</v>
      </c>
      <c r="J26" s="28"/>
      <c r="K26" s="28" t="s">
        <v>305</v>
      </c>
      <c r="L26" s="28"/>
      <c r="M26" s="28"/>
      <c r="N26" s="230"/>
      <c r="O26" s="230"/>
      <c r="P26" s="230"/>
      <c r="Q26" s="230"/>
      <c r="R26" s="230"/>
      <c r="S26" s="230"/>
      <c r="T26" s="230"/>
      <c r="U26" s="230"/>
      <c r="V26" s="230"/>
      <c r="W26" s="228"/>
      <c r="X26" s="228"/>
    </row>
    <row r="27" spans="1:24" ht="17.45" customHeight="1">
      <c r="A27" s="71"/>
      <c r="B27" s="98"/>
      <c r="C27" s="88" t="s">
        <v>276</v>
      </c>
      <c r="D27" s="117"/>
      <c r="E27" s="217"/>
      <c r="F27" s="143"/>
      <c r="G27" s="149" t="str">
        <f>IF(F27="",IF(D27="","",ROUNDDOWN(D27*F28,0)),IF(D27="","",ROUNDDOWN(D27*F27,0)))</f>
        <v/>
      </c>
      <c r="H27" s="87"/>
      <c r="I27" s="223"/>
      <c r="J27" s="28"/>
      <c r="K27" s="28"/>
      <c r="L27" s="28"/>
      <c r="M27" s="28"/>
      <c r="N27" s="230"/>
      <c r="O27" s="230"/>
      <c r="P27" s="230"/>
      <c r="Q27" s="230"/>
      <c r="R27" s="230"/>
      <c r="S27" s="230"/>
      <c r="T27" s="230"/>
      <c r="U27" s="228"/>
      <c r="V27" s="228"/>
      <c r="W27" s="228"/>
      <c r="X27" s="228"/>
    </row>
    <row r="28" spans="1:24" ht="17.45" customHeight="1">
      <c r="A28" s="72"/>
      <c r="B28" s="212" t="s">
        <v>269</v>
      </c>
      <c r="C28" s="89" t="s">
        <v>228</v>
      </c>
      <c r="D28" s="118">
        <v>5</v>
      </c>
      <c r="E28" s="127" t="s">
        <v>94</v>
      </c>
      <c r="F28" s="144">
        <v>270000</v>
      </c>
      <c r="G28" s="139">
        <f>IF(D28="","",ROUNDDOWN(D28*F28,0))</f>
        <v>1350000</v>
      </c>
      <c r="H28" s="86"/>
      <c r="I28" s="226">
        <f>G28</f>
        <v>1350000</v>
      </c>
      <c r="J28" s="28"/>
      <c r="K28" s="28" t="s">
        <v>307</v>
      </c>
      <c r="L28" s="28"/>
      <c r="M28" s="28"/>
      <c r="N28" s="230"/>
      <c r="O28" s="230"/>
      <c r="P28" s="230"/>
      <c r="Q28" s="230"/>
      <c r="R28" s="230"/>
      <c r="S28" s="230"/>
      <c r="T28" s="230"/>
      <c r="U28" s="230"/>
      <c r="V28" s="230"/>
      <c r="W28" s="228"/>
      <c r="X28" s="228"/>
    </row>
    <row r="29" spans="1:24" ht="17.45" customHeight="1">
      <c r="A29" s="71"/>
      <c r="B29" s="98"/>
      <c r="C29" s="88"/>
      <c r="D29" s="117"/>
      <c r="E29" s="217"/>
      <c r="F29" s="143"/>
      <c r="G29" s="149" t="str">
        <f>IF(F29="",IF(D29="","",ROUNDDOWN(D29*F30,0)),IF(D29="","",ROUNDDOWN(D29*F29,0)))</f>
        <v/>
      </c>
      <c r="H29" s="87"/>
      <c r="I29" s="223"/>
      <c r="J29" s="28"/>
      <c r="K29" s="28"/>
      <c r="L29" s="28"/>
      <c r="M29" s="28"/>
      <c r="N29" s="230"/>
      <c r="O29" s="230"/>
      <c r="P29" s="230"/>
      <c r="Q29" s="230"/>
      <c r="R29" s="230"/>
      <c r="S29" s="230"/>
      <c r="T29" s="230"/>
      <c r="U29" s="228"/>
      <c r="V29" s="228"/>
      <c r="W29" s="228"/>
      <c r="X29" s="228"/>
    </row>
    <row r="30" spans="1:24" ht="17.45" customHeight="1">
      <c r="A30" s="72"/>
      <c r="B30" s="212"/>
      <c r="C30" s="89"/>
      <c r="D30" s="118"/>
      <c r="E30" s="127"/>
      <c r="F30" s="144"/>
      <c r="G30" s="139" t="str">
        <f>IF(D30="","",ROUNDDOWN(D30*F30,0))</f>
        <v/>
      </c>
      <c r="H30" s="86"/>
      <c r="I30" s="226" t="str">
        <f>G30</f>
        <v/>
      </c>
      <c r="J30" s="28"/>
      <c r="K30" s="28"/>
      <c r="L30" s="28"/>
      <c r="M30" s="28"/>
      <c r="N30" s="230"/>
      <c r="O30" s="230"/>
      <c r="P30" s="230"/>
      <c r="Q30" s="230"/>
      <c r="R30" s="230"/>
      <c r="S30" s="230"/>
      <c r="T30" s="230"/>
      <c r="U30" s="228"/>
      <c r="V30" s="228"/>
      <c r="W30" s="228"/>
      <c r="X30" s="228"/>
    </row>
    <row r="31" spans="1:24" ht="17.45" customHeight="1">
      <c r="A31" s="71"/>
      <c r="B31" s="98"/>
      <c r="C31" s="88"/>
      <c r="D31" s="117"/>
      <c r="E31" s="217"/>
      <c r="F31" s="143"/>
      <c r="G31" s="149" t="str">
        <f>IF(F31="",IF(D31="","",ROUNDDOWN(D31*F32,0)),IF(D31="","",ROUNDDOWN(D31*F31,0)))</f>
        <v/>
      </c>
      <c r="H31" s="87"/>
      <c r="I31" s="223"/>
      <c r="J31" s="28"/>
      <c r="K31" s="28"/>
      <c r="L31" s="28"/>
      <c r="M31" s="28"/>
      <c r="N31" s="230"/>
      <c r="O31" s="230"/>
      <c r="P31" s="230"/>
      <c r="Q31" s="230"/>
      <c r="R31" s="230"/>
      <c r="S31" s="230"/>
      <c r="T31" s="230"/>
      <c r="U31" s="228"/>
      <c r="V31" s="228"/>
      <c r="W31" s="228"/>
      <c r="X31" s="228"/>
    </row>
    <row r="32" spans="1:24" ht="17.45" customHeight="1">
      <c r="A32" s="72"/>
      <c r="B32" s="93" t="s">
        <v>46</v>
      </c>
      <c r="C32" s="89"/>
      <c r="D32" s="118"/>
      <c r="E32" s="127"/>
      <c r="F32" s="144"/>
      <c r="G32" s="139">
        <f>I32</f>
        <v>62828100</v>
      </c>
      <c r="H32" s="86"/>
      <c r="I32" s="226">
        <f>SUM(I3:I30)</f>
        <v>62828100</v>
      </c>
      <c r="J32" s="28"/>
      <c r="K32" s="28"/>
      <c r="L32" s="28"/>
      <c r="M32" s="28"/>
      <c r="N32" s="230"/>
      <c r="O32" s="230"/>
      <c r="P32" s="230"/>
      <c r="Q32" s="230"/>
      <c r="R32" s="230"/>
      <c r="S32" s="230"/>
      <c r="T32" s="230"/>
      <c r="U32" s="230"/>
      <c r="V32" s="230"/>
      <c r="W32" s="228"/>
      <c r="X32" s="228"/>
    </row>
    <row r="33" spans="1:24" ht="17.45" customHeight="1">
      <c r="A33" s="71"/>
      <c r="B33" s="98"/>
      <c r="C33" s="88"/>
      <c r="D33" s="117"/>
      <c r="E33" s="217"/>
      <c r="F33" s="143"/>
      <c r="G33" s="149" t="str">
        <f>IF(F33="",IF(D33="","",ROUNDDOWN(D33*F34,0)),IF(D33="","",ROUNDDOWN(D33*F33,0)))</f>
        <v/>
      </c>
      <c r="H33" s="87"/>
      <c r="I33" s="223"/>
      <c r="J33" s="28"/>
      <c r="K33" s="28"/>
      <c r="L33" s="28"/>
      <c r="M33" s="28"/>
      <c r="N33" s="230"/>
      <c r="O33" s="230"/>
      <c r="P33" s="230"/>
      <c r="Q33" s="230"/>
      <c r="R33" s="230"/>
      <c r="S33" s="230"/>
      <c r="T33" s="230"/>
      <c r="U33" s="228"/>
      <c r="V33" s="228"/>
      <c r="W33" s="228"/>
      <c r="X33" s="228"/>
    </row>
    <row r="34" spans="1:24" ht="17.45" customHeight="1">
      <c r="A34" s="72"/>
      <c r="B34" s="212"/>
      <c r="C34" s="89"/>
      <c r="D34" s="118"/>
      <c r="E34" s="127"/>
      <c r="F34" s="144"/>
      <c r="G34" s="139" t="str">
        <f>IF(D34="","",ROUNDDOWN(D34*F34,0))</f>
        <v/>
      </c>
      <c r="H34" s="86"/>
      <c r="I34" s="226" t="str">
        <f>G34</f>
        <v/>
      </c>
      <c r="J34" s="28"/>
      <c r="K34" s="28"/>
      <c r="L34" s="28"/>
      <c r="M34" s="28"/>
      <c r="N34" s="230"/>
      <c r="O34" s="230"/>
      <c r="P34" s="230"/>
      <c r="Q34" s="230"/>
      <c r="R34" s="230"/>
      <c r="S34" s="230"/>
      <c r="T34" s="230"/>
      <c r="U34" s="228"/>
      <c r="V34" s="228"/>
      <c r="W34" s="228"/>
      <c r="X34" s="228"/>
    </row>
    <row r="35" spans="1:24" ht="17.45" customHeight="1">
      <c r="A35" s="71"/>
      <c r="B35" s="98"/>
      <c r="C35" s="88"/>
      <c r="D35" s="117"/>
      <c r="E35" s="217"/>
      <c r="F35" s="143"/>
      <c r="G35" s="149" t="str">
        <f>IF(F35="",IF(D35="","",ROUNDDOWN(D35*F36,0)),IF(D35="","",ROUNDDOWN(D35*F35,0)))</f>
        <v/>
      </c>
      <c r="H35" s="87"/>
      <c r="I35" s="223"/>
      <c r="J35" s="28"/>
      <c r="K35" s="28"/>
      <c r="L35" s="28"/>
      <c r="M35" s="28"/>
      <c r="N35" s="230"/>
      <c r="O35" s="230"/>
      <c r="P35" s="230"/>
      <c r="Q35" s="230"/>
      <c r="R35" s="230"/>
      <c r="S35" s="230"/>
      <c r="T35" s="230"/>
      <c r="U35" s="228"/>
      <c r="V35" s="228"/>
      <c r="W35" s="228"/>
      <c r="X35" s="228"/>
    </row>
    <row r="36" spans="1:24" ht="17.45" customHeight="1">
      <c r="A36" s="72"/>
      <c r="B36" s="212"/>
      <c r="C36" s="89"/>
      <c r="D36" s="118"/>
      <c r="E36" s="127"/>
      <c r="F36" s="144"/>
      <c r="G36" s="139" t="str">
        <f>IF(D36="","",ROUNDDOWN(D36*F36,0))</f>
        <v/>
      </c>
      <c r="H36" s="86"/>
      <c r="I36" s="226" t="str">
        <f>G36</f>
        <v/>
      </c>
      <c r="J36" s="28"/>
      <c r="K36" s="28"/>
      <c r="L36" s="28"/>
      <c r="M36" s="28"/>
      <c r="N36" s="230"/>
      <c r="O36" s="230"/>
      <c r="P36" s="230"/>
      <c r="Q36" s="230"/>
      <c r="R36" s="230"/>
      <c r="S36" s="230"/>
      <c r="T36" s="230"/>
      <c r="U36" s="228"/>
      <c r="V36" s="228"/>
      <c r="W36" s="228"/>
      <c r="X36" s="228"/>
    </row>
    <row r="37" spans="1:24" ht="17.45" customHeight="1">
      <c r="A37" s="71"/>
      <c r="B37" s="98"/>
      <c r="C37" s="88"/>
      <c r="D37" s="117"/>
      <c r="E37" s="217"/>
      <c r="F37" s="143"/>
      <c r="G37" s="149" t="str">
        <f>IF(F37="",IF(D37="","",ROUNDDOWN(D37*F38,0)),IF(D37="","",ROUNDDOWN(D37*F37,0)))</f>
        <v/>
      </c>
      <c r="H37" s="87"/>
      <c r="I37" s="223"/>
      <c r="J37" s="28"/>
      <c r="K37" s="28"/>
      <c r="L37" s="28"/>
      <c r="M37" s="28"/>
      <c r="N37" s="230"/>
      <c r="O37" s="230"/>
      <c r="P37" s="230"/>
      <c r="Q37" s="230"/>
      <c r="R37" s="230"/>
      <c r="S37" s="230"/>
      <c r="T37" s="230"/>
      <c r="U37" s="228"/>
      <c r="V37" s="228"/>
      <c r="W37" s="228"/>
      <c r="X37" s="228"/>
    </row>
    <row r="38" spans="1:24" ht="17.45" customHeight="1">
      <c r="A38" s="72"/>
      <c r="B38" s="212"/>
      <c r="C38" s="89"/>
      <c r="D38" s="118"/>
      <c r="E38" s="127"/>
      <c r="F38" s="144"/>
      <c r="G38" s="139" t="str">
        <f>IF(D38="","",ROUNDDOWN(D38*F38,0))</f>
        <v/>
      </c>
      <c r="H38" s="86"/>
      <c r="I38" s="226" t="str">
        <f>G38</f>
        <v/>
      </c>
      <c r="J38" s="28"/>
      <c r="K38" s="28"/>
      <c r="L38" s="28"/>
      <c r="M38" s="28"/>
      <c r="N38" s="230"/>
      <c r="O38" s="230"/>
      <c r="P38" s="230"/>
      <c r="Q38" s="230"/>
      <c r="R38" s="230"/>
      <c r="S38" s="230"/>
      <c r="T38" s="230"/>
      <c r="U38" s="230"/>
      <c r="V38" s="230"/>
      <c r="W38" s="228"/>
      <c r="X38" s="228"/>
    </row>
    <row r="39" spans="1:24" ht="17.45" customHeight="1">
      <c r="A39" s="71"/>
      <c r="B39" s="98"/>
      <c r="C39" s="88"/>
      <c r="D39" s="117"/>
      <c r="E39" s="217"/>
      <c r="F39" s="143"/>
      <c r="G39" s="149" t="str">
        <f>IF(F39="",IF(D39="","",ROUNDDOWN(D39*F40,0)),IF(D39="","",ROUNDDOWN(D39*F39,0)))</f>
        <v/>
      </c>
      <c r="H39" s="87"/>
      <c r="I39" s="223"/>
      <c r="J39" s="28"/>
      <c r="K39" s="28"/>
      <c r="L39" s="28"/>
      <c r="M39" s="28"/>
      <c r="N39" s="230"/>
      <c r="O39" s="230"/>
      <c r="P39" s="230"/>
      <c r="Q39" s="230"/>
      <c r="R39" s="230"/>
      <c r="S39" s="230"/>
      <c r="T39" s="230"/>
      <c r="U39" s="228"/>
      <c r="V39" s="228"/>
      <c r="W39" s="228"/>
      <c r="X39" s="228"/>
    </row>
    <row r="40" spans="1:24" ht="17.45" customHeight="1">
      <c r="A40" s="72"/>
      <c r="B40" s="212"/>
      <c r="C40" s="89"/>
      <c r="D40" s="118"/>
      <c r="E40" s="127"/>
      <c r="F40" s="144"/>
      <c r="G40" s="139" t="str">
        <f>IF(D40="","",ROUNDDOWN(D40*F40,0))</f>
        <v/>
      </c>
      <c r="H40" s="86"/>
      <c r="I40" s="226" t="str">
        <f>G40</f>
        <v/>
      </c>
      <c r="J40" s="28"/>
      <c r="K40" s="28"/>
      <c r="L40" s="28"/>
      <c r="M40" s="28"/>
      <c r="N40" s="230"/>
      <c r="O40" s="230"/>
      <c r="P40" s="230"/>
      <c r="Q40" s="230"/>
      <c r="R40" s="230"/>
      <c r="S40" s="230"/>
      <c r="T40" s="230"/>
      <c r="U40" s="230"/>
      <c r="V40" s="230"/>
      <c r="W40" s="228"/>
      <c r="X40" s="228"/>
    </row>
    <row r="41" spans="1:24" ht="17.45" customHeight="1">
      <c r="A41" s="71"/>
      <c r="B41" s="98"/>
      <c r="C41" s="88"/>
      <c r="D41" s="117"/>
      <c r="E41" s="217"/>
      <c r="F41" s="143"/>
      <c r="G41" s="149" t="str">
        <f>IF(F41="",IF(D41="","",ROUNDDOWN(D41*F42,0)),IF(D41="","",ROUNDDOWN(D41*F41,0)))</f>
        <v/>
      </c>
      <c r="H41" s="87"/>
      <c r="I41" s="223"/>
      <c r="J41" s="28"/>
      <c r="K41" s="28"/>
      <c r="L41" s="28"/>
      <c r="M41" s="28"/>
      <c r="N41" s="230"/>
      <c r="O41" s="230"/>
      <c r="P41" s="230"/>
      <c r="Q41" s="230"/>
      <c r="R41" s="230"/>
      <c r="S41" s="230"/>
      <c r="T41" s="230"/>
      <c r="U41" s="228"/>
      <c r="V41" s="228"/>
      <c r="W41" s="228"/>
      <c r="X41" s="228"/>
    </row>
    <row r="42" spans="1:24" ht="17.45" customHeight="1">
      <c r="A42" s="72"/>
      <c r="B42" s="212"/>
      <c r="C42" s="89"/>
      <c r="D42" s="118"/>
      <c r="E42" s="127"/>
      <c r="F42" s="144"/>
      <c r="G42" s="139" t="str">
        <f>IF(D42="","",ROUNDDOWN(D42*F42,0))</f>
        <v/>
      </c>
      <c r="H42" s="86"/>
      <c r="I42" s="226" t="str">
        <f>G42</f>
        <v/>
      </c>
      <c r="J42" s="28"/>
      <c r="K42" s="28"/>
      <c r="L42" s="28"/>
      <c r="M42" s="28"/>
      <c r="N42" s="230"/>
      <c r="O42" s="230"/>
      <c r="P42" s="230"/>
      <c r="Q42" s="230"/>
      <c r="R42" s="230"/>
      <c r="S42" s="230"/>
      <c r="T42" s="230"/>
      <c r="U42" s="230"/>
      <c r="V42" s="230"/>
      <c r="W42" s="228"/>
      <c r="X42" s="228"/>
    </row>
    <row r="43" spans="1:24" ht="17.45" customHeight="1">
      <c r="A43" s="71"/>
      <c r="B43" s="98"/>
      <c r="C43" s="88"/>
      <c r="D43" s="117"/>
      <c r="E43" s="217"/>
      <c r="F43" s="143"/>
      <c r="G43" s="149" t="str">
        <f>IF(F43="",IF(D43="","",ROUNDDOWN(D43*F44,0)),IF(D43="","",ROUNDDOWN(D43*F43,0)))</f>
        <v/>
      </c>
      <c r="H43" s="87"/>
      <c r="I43" s="223"/>
      <c r="J43" s="28"/>
      <c r="K43" s="28"/>
      <c r="L43" s="28"/>
      <c r="M43" s="28"/>
      <c r="N43" s="230"/>
      <c r="O43" s="230"/>
      <c r="P43" s="230"/>
      <c r="Q43" s="230"/>
      <c r="R43" s="230"/>
      <c r="S43" s="230"/>
      <c r="T43" s="230"/>
      <c r="U43" s="228"/>
      <c r="V43" s="228"/>
      <c r="W43" s="228"/>
      <c r="X43" s="228"/>
    </row>
    <row r="44" spans="1:24" ht="17.45" customHeight="1">
      <c r="A44" s="72"/>
      <c r="B44" s="212"/>
      <c r="C44" s="89"/>
      <c r="D44" s="118"/>
      <c r="E44" s="127"/>
      <c r="F44" s="144"/>
      <c r="G44" s="139" t="str">
        <f>IF(D44="","",ROUNDDOWN(D44*F44,0))</f>
        <v/>
      </c>
      <c r="H44" s="86"/>
      <c r="I44" s="226" t="str">
        <f>G44</f>
        <v/>
      </c>
      <c r="J44" s="28"/>
      <c r="K44" s="28"/>
      <c r="L44" s="28"/>
      <c r="M44" s="28"/>
      <c r="N44" s="230"/>
      <c r="O44" s="230"/>
      <c r="P44" s="230"/>
      <c r="Q44" s="230"/>
      <c r="R44" s="230"/>
      <c r="S44" s="230"/>
      <c r="T44" s="230"/>
      <c r="U44" s="230"/>
      <c r="V44" s="230"/>
      <c r="W44" s="228"/>
      <c r="X44" s="228"/>
    </row>
    <row r="45" spans="1:24" ht="17.45" customHeight="1">
      <c r="A45" s="71"/>
      <c r="B45" s="98"/>
      <c r="C45" s="88"/>
      <c r="D45" s="117"/>
      <c r="E45" s="217"/>
      <c r="F45" s="143"/>
      <c r="G45" s="149" t="str">
        <f>IF(F45="",IF(D45="","",ROUNDDOWN(D45*F46,0)),IF(D45="","",ROUNDDOWN(D45*F45,0)))</f>
        <v/>
      </c>
      <c r="H45" s="87"/>
      <c r="I45" s="223"/>
      <c r="J45" s="28"/>
      <c r="K45" s="28"/>
      <c r="L45" s="28"/>
      <c r="M45" s="28"/>
      <c r="N45" s="230"/>
      <c r="O45" s="230"/>
      <c r="P45" s="230"/>
      <c r="Q45" s="230"/>
      <c r="R45" s="230"/>
      <c r="S45" s="230"/>
      <c r="T45" s="230"/>
      <c r="U45" s="228"/>
      <c r="V45" s="228"/>
      <c r="W45" s="228"/>
      <c r="X45" s="228"/>
    </row>
    <row r="46" spans="1:24" ht="17.45" customHeight="1">
      <c r="A46" s="72"/>
      <c r="B46" s="212"/>
      <c r="C46" s="89"/>
      <c r="D46" s="118"/>
      <c r="E46" s="127"/>
      <c r="F46" s="144"/>
      <c r="G46" s="139" t="str">
        <f>IF(D46="","",ROUNDDOWN(D46*F46,0))</f>
        <v/>
      </c>
      <c r="H46" s="86"/>
      <c r="I46" s="226" t="str">
        <f>G46</f>
        <v/>
      </c>
      <c r="J46" s="28"/>
      <c r="K46" s="28"/>
      <c r="L46" s="28"/>
      <c r="M46" s="28"/>
      <c r="N46" s="230"/>
      <c r="O46" s="230"/>
      <c r="P46" s="230"/>
      <c r="Q46" s="230"/>
      <c r="R46" s="230"/>
      <c r="S46" s="230"/>
      <c r="T46" s="230"/>
      <c r="U46" s="230"/>
      <c r="V46" s="230"/>
      <c r="W46" s="228"/>
      <c r="X46" s="228"/>
    </row>
    <row r="47" spans="1:24" ht="17.45" customHeight="1">
      <c r="A47" s="71"/>
      <c r="B47" s="98"/>
      <c r="C47" s="88"/>
      <c r="D47" s="117"/>
      <c r="E47" s="217"/>
      <c r="F47" s="143"/>
      <c r="G47" s="149" t="str">
        <f>IF(F47="",IF(D47="","",ROUNDDOWN(D47*F48,0)),IF(D47="","",ROUNDDOWN(D47*F47,0)))</f>
        <v/>
      </c>
      <c r="H47" s="87"/>
      <c r="I47" s="223"/>
      <c r="J47" s="28"/>
      <c r="K47" s="28"/>
      <c r="L47" s="28"/>
      <c r="M47" s="28"/>
      <c r="N47" s="230"/>
      <c r="O47" s="230"/>
      <c r="P47" s="230"/>
      <c r="Q47" s="230"/>
      <c r="R47" s="230"/>
      <c r="S47" s="230"/>
      <c r="T47" s="230"/>
      <c r="U47" s="228"/>
      <c r="V47" s="228"/>
      <c r="W47" s="228"/>
      <c r="X47" s="228"/>
    </row>
    <row r="48" spans="1:24" ht="17.45" customHeight="1">
      <c r="A48" s="72"/>
      <c r="B48" s="212"/>
      <c r="C48" s="89"/>
      <c r="D48" s="118"/>
      <c r="E48" s="127"/>
      <c r="F48" s="144"/>
      <c r="G48" s="139" t="str">
        <f>IF(D48="","",ROUNDDOWN(D48*F48,0))</f>
        <v/>
      </c>
      <c r="H48" s="86"/>
      <c r="I48" s="226" t="str">
        <f>G48</f>
        <v/>
      </c>
      <c r="J48" s="28"/>
      <c r="K48" s="28"/>
      <c r="L48" s="28"/>
      <c r="M48" s="28"/>
      <c r="N48" s="230"/>
      <c r="O48" s="230"/>
      <c r="P48" s="230"/>
      <c r="Q48" s="230"/>
      <c r="R48" s="230"/>
      <c r="S48" s="230"/>
      <c r="T48" s="230"/>
      <c r="U48" s="230"/>
      <c r="V48" s="230"/>
      <c r="W48" s="228"/>
      <c r="X48" s="228"/>
    </row>
    <row r="49" spans="1:24" ht="17.45" customHeight="1">
      <c r="A49" s="71"/>
      <c r="B49" s="98"/>
      <c r="C49" s="88"/>
      <c r="D49" s="117"/>
      <c r="E49" s="217"/>
      <c r="F49" s="143"/>
      <c r="G49" s="149" t="str">
        <f>IF(F49="",IF(D49="","",ROUNDDOWN(D49*F50,0)),IF(D49="","",ROUNDDOWN(D49*F49,0)))</f>
        <v/>
      </c>
      <c r="H49" s="87"/>
      <c r="I49" s="223"/>
      <c r="J49" s="28"/>
      <c r="K49" s="28"/>
      <c r="L49" s="28"/>
      <c r="M49" s="28"/>
      <c r="N49" s="230"/>
      <c r="O49" s="230"/>
      <c r="P49" s="230"/>
      <c r="Q49" s="230"/>
      <c r="R49" s="230"/>
      <c r="S49" s="230"/>
      <c r="T49" s="230"/>
      <c r="U49" s="228"/>
      <c r="V49" s="228"/>
      <c r="W49" s="228"/>
      <c r="X49" s="228"/>
    </row>
    <row r="50" spans="1:24" ht="17.45" customHeight="1">
      <c r="A50" s="72"/>
      <c r="B50" s="212"/>
      <c r="C50" s="89"/>
      <c r="D50" s="118"/>
      <c r="E50" s="127"/>
      <c r="F50" s="144"/>
      <c r="G50" s="139" t="str">
        <f>IF(D50="","",ROUNDDOWN(D50*F50,0))</f>
        <v/>
      </c>
      <c r="H50" s="86"/>
      <c r="I50" s="226" t="str">
        <f>G50</f>
        <v/>
      </c>
      <c r="J50" s="28"/>
      <c r="K50" s="28"/>
      <c r="L50" s="28"/>
      <c r="M50" s="28"/>
      <c r="N50" s="230"/>
      <c r="O50" s="230"/>
      <c r="P50" s="230"/>
      <c r="Q50" s="230"/>
      <c r="R50" s="230"/>
      <c r="S50" s="230"/>
      <c r="T50" s="230"/>
      <c r="U50" s="230"/>
      <c r="V50" s="230"/>
      <c r="W50" s="228"/>
      <c r="X50" s="228"/>
    </row>
    <row r="51" spans="1:24" ht="17.45" customHeight="1">
      <c r="A51" s="71"/>
      <c r="B51" s="98"/>
      <c r="C51" s="88"/>
      <c r="D51" s="117"/>
      <c r="E51" s="217"/>
      <c r="F51" s="143"/>
      <c r="G51" s="149" t="str">
        <f>IF(F51="",IF(D51="","",ROUNDDOWN(D51*F52,0)),IF(D51="","",ROUNDDOWN(D51*F51,0)))</f>
        <v/>
      </c>
      <c r="H51" s="87"/>
      <c r="I51" s="223"/>
      <c r="J51" s="28"/>
      <c r="K51" s="28"/>
      <c r="L51" s="28"/>
      <c r="M51" s="28"/>
      <c r="N51" s="230"/>
      <c r="O51" s="230"/>
      <c r="P51" s="230"/>
      <c r="Q51" s="230"/>
      <c r="R51" s="230"/>
      <c r="S51" s="230"/>
      <c r="T51" s="230"/>
      <c r="U51" s="228"/>
      <c r="V51" s="228"/>
      <c r="W51" s="228"/>
      <c r="X51" s="228"/>
    </row>
    <row r="52" spans="1:24" ht="17.45" customHeight="1">
      <c r="A52" s="72"/>
      <c r="B52" s="212"/>
      <c r="C52" s="89"/>
      <c r="D52" s="118"/>
      <c r="E52" s="127"/>
      <c r="F52" s="144"/>
      <c r="G52" s="139" t="str">
        <f>IF(D52="","",ROUNDDOWN(D52*F52,0))</f>
        <v/>
      </c>
      <c r="H52" s="86"/>
      <c r="I52" s="226" t="str">
        <f>G52</f>
        <v/>
      </c>
      <c r="J52" s="28"/>
      <c r="K52" s="28"/>
      <c r="L52" s="28"/>
      <c r="M52" s="28"/>
      <c r="N52" s="230"/>
      <c r="O52" s="230"/>
      <c r="P52" s="230"/>
      <c r="Q52" s="230"/>
      <c r="R52" s="230"/>
      <c r="S52" s="230"/>
      <c r="T52" s="230"/>
      <c r="U52" s="230"/>
      <c r="V52" s="230"/>
      <c r="W52" s="228"/>
      <c r="X52" s="228"/>
    </row>
    <row r="53" spans="1:24" ht="17.45" customHeight="1">
      <c r="A53" s="71"/>
      <c r="B53" s="98"/>
      <c r="C53" s="88"/>
      <c r="D53" s="117"/>
      <c r="E53" s="217"/>
      <c r="F53" s="143"/>
      <c r="G53" s="149" t="str">
        <f>IF(F53="",IF(D53="","",ROUNDDOWN(D53*F54,0)),IF(D53="","",ROUNDDOWN(D53*F53,0)))</f>
        <v/>
      </c>
      <c r="H53" s="87"/>
      <c r="I53" s="223"/>
      <c r="J53" s="28"/>
      <c r="K53" s="28"/>
      <c r="L53" s="28"/>
      <c r="M53" s="28"/>
      <c r="N53" s="230"/>
      <c r="O53" s="230"/>
      <c r="P53" s="230"/>
      <c r="Q53" s="230"/>
      <c r="R53" s="230"/>
      <c r="S53" s="230"/>
      <c r="T53" s="230"/>
      <c r="U53" s="228"/>
      <c r="V53" s="228"/>
      <c r="W53" s="228"/>
      <c r="X53" s="228"/>
    </row>
    <row r="54" spans="1:24" ht="17.45" customHeight="1">
      <c r="A54" s="72"/>
      <c r="B54" s="212"/>
      <c r="C54" s="89"/>
      <c r="D54" s="118"/>
      <c r="E54" s="127"/>
      <c r="F54" s="144"/>
      <c r="G54" s="139" t="str">
        <f>IF(D54="","",ROUNDDOWN(D54*F54,0))</f>
        <v/>
      </c>
      <c r="H54" s="86"/>
      <c r="I54" s="226" t="str">
        <f>G54</f>
        <v/>
      </c>
      <c r="J54" s="28"/>
      <c r="K54" s="28"/>
      <c r="L54" s="28"/>
      <c r="M54" s="28"/>
      <c r="N54" s="230"/>
      <c r="O54" s="230"/>
      <c r="P54" s="230"/>
      <c r="Q54" s="230"/>
      <c r="R54" s="230"/>
      <c r="S54" s="230"/>
      <c r="T54" s="230"/>
      <c r="U54" s="230"/>
      <c r="V54" s="230"/>
      <c r="W54" s="228"/>
      <c r="X54" s="228"/>
    </row>
    <row r="55" spans="1:24" ht="17.45" customHeight="1">
      <c r="A55" s="71"/>
      <c r="B55" s="98"/>
      <c r="C55" s="88"/>
      <c r="D55" s="117"/>
      <c r="E55" s="217"/>
      <c r="F55" s="143"/>
      <c r="G55" s="149" t="str">
        <f>IF(F55="",IF(D55="","",ROUNDDOWN(D55*F56,0)),IF(D55="","",ROUNDDOWN(D55*F55,0)))</f>
        <v/>
      </c>
      <c r="H55" s="87"/>
      <c r="I55" s="223"/>
      <c r="J55" s="28"/>
      <c r="K55" s="28"/>
      <c r="L55" s="28"/>
      <c r="M55" s="28"/>
      <c r="N55" s="230"/>
      <c r="O55" s="230"/>
      <c r="P55" s="230"/>
      <c r="Q55" s="230"/>
      <c r="R55" s="230"/>
      <c r="S55" s="230"/>
      <c r="T55" s="230"/>
      <c r="U55" s="228"/>
      <c r="V55" s="228"/>
      <c r="W55" s="228"/>
      <c r="X55" s="228"/>
    </row>
    <row r="56" spans="1:24" ht="17.45" customHeight="1">
      <c r="A56" s="72"/>
      <c r="B56" s="212"/>
      <c r="C56" s="89"/>
      <c r="D56" s="118"/>
      <c r="E56" s="127"/>
      <c r="F56" s="144"/>
      <c r="G56" s="139" t="str">
        <f>IF(D56="","",ROUNDDOWN(D56*F56,0))</f>
        <v/>
      </c>
      <c r="H56" s="86"/>
      <c r="I56" s="226" t="str">
        <f>G56</f>
        <v/>
      </c>
      <c r="J56" s="28"/>
      <c r="K56" s="28"/>
      <c r="L56" s="28"/>
      <c r="M56" s="28"/>
      <c r="N56" s="230"/>
      <c r="O56" s="230"/>
      <c r="P56" s="230"/>
      <c r="Q56" s="230"/>
      <c r="R56" s="230"/>
      <c r="S56" s="230"/>
      <c r="T56" s="230"/>
      <c r="U56" s="230"/>
      <c r="V56" s="230"/>
      <c r="W56" s="228"/>
      <c r="X56" s="228"/>
    </row>
    <row r="57" spans="1:24" ht="17.45" customHeight="1">
      <c r="A57" s="71"/>
      <c r="B57" s="98"/>
      <c r="C57" s="88"/>
      <c r="D57" s="117"/>
      <c r="E57" s="217"/>
      <c r="F57" s="143"/>
      <c r="G57" s="149" t="str">
        <f>IF(F57="",IF(D57="","",ROUNDDOWN(D57*F58,0)),IF(D57="","",ROUNDDOWN(D57*F57,0)))</f>
        <v/>
      </c>
      <c r="H57" s="87"/>
      <c r="I57" s="223"/>
      <c r="J57" s="28"/>
      <c r="K57" s="28"/>
      <c r="L57" s="28"/>
      <c r="M57" s="28"/>
      <c r="N57" s="230"/>
      <c r="O57" s="230"/>
      <c r="P57" s="230"/>
      <c r="Q57" s="230"/>
      <c r="R57" s="230"/>
      <c r="S57" s="230"/>
      <c r="T57" s="230"/>
      <c r="U57" s="228"/>
      <c r="V57" s="228"/>
      <c r="W57" s="228"/>
      <c r="X57" s="228"/>
    </row>
    <row r="58" spans="1:24" ht="17.45" customHeight="1">
      <c r="A58" s="72"/>
      <c r="B58" s="212"/>
      <c r="C58" s="89"/>
      <c r="D58" s="118"/>
      <c r="E58" s="127"/>
      <c r="F58" s="144"/>
      <c r="G58" s="139" t="str">
        <f>IF(D58="","",ROUNDDOWN(D58*F58,0))</f>
        <v/>
      </c>
      <c r="H58" s="86"/>
      <c r="I58" s="226" t="str">
        <f>G58</f>
        <v/>
      </c>
      <c r="J58" s="28"/>
      <c r="K58" s="28"/>
      <c r="L58" s="28"/>
      <c r="M58" s="28"/>
      <c r="N58" s="230"/>
      <c r="O58" s="230"/>
      <c r="P58" s="230"/>
      <c r="Q58" s="230"/>
      <c r="R58" s="230"/>
      <c r="S58" s="230"/>
      <c r="T58" s="230"/>
      <c r="U58" s="230"/>
      <c r="V58" s="230"/>
      <c r="W58" s="228"/>
      <c r="X58" s="228"/>
    </row>
    <row r="59" spans="1:24" ht="17.45" customHeight="1">
      <c r="A59" s="71"/>
      <c r="B59" s="98"/>
      <c r="C59" s="88"/>
      <c r="D59" s="117"/>
      <c r="E59" s="217"/>
      <c r="F59" s="143"/>
      <c r="G59" s="149" t="str">
        <f>IF(F59="",IF(D59="","",ROUNDDOWN(D59*F60,0)),IF(D59="","",ROUNDDOWN(D59*F59,0)))</f>
        <v/>
      </c>
      <c r="H59" s="87"/>
      <c r="I59" s="223"/>
      <c r="J59" s="28"/>
      <c r="K59" s="28"/>
      <c r="L59" s="28"/>
      <c r="M59" s="28"/>
      <c r="N59" s="230"/>
      <c r="O59" s="230"/>
      <c r="P59" s="230"/>
      <c r="Q59" s="230"/>
      <c r="R59" s="230"/>
      <c r="S59" s="230"/>
      <c r="T59" s="230"/>
      <c r="U59" s="228"/>
      <c r="V59" s="228"/>
      <c r="W59" s="228"/>
      <c r="X59" s="228"/>
    </row>
    <row r="60" spans="1:24" ht="17.45" customHeight="1">
      <c r="A60" s="72"/>
      <c r="B60" s="212"/>
      <c r="C60" s="89"/>
      <c r="D60" s="118"/>
      <c r="E60" s="127"/>
      <c r="F60" s="144"/>
      <c r="G60" s="139" t="str">
        <f>IF(D60="","",ROUNDDOWN(D60*F60,0))</f>
        <v/>
      </c>
      <c r="H60" s="86"/>
      <c r="J60" s="28"/>
      <c r="K60" s="28"/>
      <c r="L60" s="28"/>
      <c r="M60" s="28"/>
      <c r="N60" s="230"/>
      <c r="O60" s="230"/>
      <c r="P60" s="230"/>
      <c r="Q60" s="230"/>
      <c r="R60" s="230"/>
      <c r="S60" s="230"/>
      <c r="T60" s="230"/>
      <c r="U60" s="228"/>
      <c r="V60" s="228"/>
      <c r="W60" s="228"/>
      <c r="X60" s="228"/>
    </row>
    <row r="61" spans="1:24" ht="17.45" customHeight="1">
      <c r="A61" s="71"/>
      <c r="B61" s="98"/>
      <c r="C61" s="88"/>
      <c r="D61" s="117"/>
      <c r="E61" s="217"/>
      <c r="F61" s="143"/>
      <c r="G61" s="149"/>
      <c r="H61" s="87"/>
      <c r="I61" s="223"/>
      <c r="J61" s="28"/>
      <c r="K61" s="28"/>
      <c r="L61" s="28"/>
      <c r="M61" s="28"/>
      <c r="N61" s="230"/>
      <c r="O61" s="230"/>
      <c r="P61" s="230"/>
      <c r="Q61" s="230"/>
      <c r="R61" s="230"/>
      <c r="S61" s="230"/>
      <c r="T61" s="230"/>
      <c r="U61" s="228"/>
      <c r="V61" s="228"/>
      <c r="W61" s="228"/>
      <c r="X61" s="228"/>
    </row>
    <row r="62" spans="1:24" ht="17.45" customHeight="1">
      <c r="A62" s="72"/>
      <c r="B62" s="212" t="s">
        <v>46</v>
      </c>
      <c r="C62" s="89"/>
      <c r="D62" s="118"/>
      <c r="E62" s="127"/>
      <c r="F62" s="144"/>
      <c r="G62" s="139">
        <f>I62</f>
        <v>125656200</v>
      </c>
      <c r="H62" s="86"/>
      <c r="I62" s="226">
        <f>SUM(I5:I59)</f>
        <v>125656200</v>
      </c>
      <c r="J62" s="28"/>
      <c r="K62" s="28"/>
      <c r="L62" s="28"/>
      <c r="M62" s="28"/>
      <c r="N62" s="230"/>
      <c r="O62" s="230"/>
      <c r="P62" s="230"/>
      <c r="Q62" s="230"/>
      <c r="R62" s="230"/>
      <c r="S62" s="230"/>
      <c r="T62" s="230"/>
      <c r="U62" s="230"/>
      <c r="V62" s="230"/>
      <c r="W62" s="228"/>
      <c r="X62" s="228"/>
    </row>
    <row r="63" spans="1:24" ht="17.45" customHeight="1">
      <c r="A63" s="71"/>
      <c r="B63" s="98"/>
      <c r="C63" s="88"/>
      <c r="D63" s="117"/>
      <c r="E63" s="217"/>
      <c r="F63" s="143"/>
      <c r="G63" s="149" t="str">
        <f>IF(F63="",IF(D63="","",ROUNDDOWN(D63*F64,0)),IF(D63="","",ROUNDDOWN(D63*F63,0)))</f>
        <v/>
      </c>
      <c r="H63" s="87"/>
      <c r="I63" s="28"/>
      <c r="J63" s="28"/>
      <c r="K63" s="28"/>
      <c r="L63" s="28"/>
      <c r="M63" s="28"/>
      <c r="N63" s="230"/>
      <c r="O63" s="230"/>
      <c r="P63" s="230"/>
      <c r="Q63" s="230"/>
      <c r="R63" s="230"/>
      <c r="S63" s="230"/>
      <c r="T63" s="230"/>
      <c r="U63" s="228"/>
      <c r="V63" s="228"/>
      <c r="W63" s="228"/>
      <c r="X63" s="228"/>
    </row>
    <row r="64" spans="1:24" ht="17.45" customHeight="1">
      <c r="A64" s="72"/>
      <c r="B64" s="212"/>
      <c r="C64" s="89"/>
      <c r="D64" s="118"/>
      <c r="E64" s="127"/>
      <c r="F64" s="144"/>
      <c r="G64" s="139" t="str">
        <f>IF(D64="","",ROUNDDOWN(D64*F64,0))</f>
        <v/>
      </c>
      <c r="H64" s="86"/>
      <c r="I64" s="226" t="str">
        <f>G64</f>
        <v/>
      </c>
      <c r="J64" s="28"/>
      <c r="K64" s="28"/>
      <c r="L64" s="28"/>
      <c r="M64" s="28"/>
      <c r="N64" s="230"/>
      <c r="O64" s="230"/>
      <c r="P64" s="230"/>
      <c r="Q64" s="230"/>
      <c r="R64" s="230"/>
      <c r="S64" s="230"/>
      <c r="T64" s="230"/>
      <c r="U64" s="228"/>
      <c r="V64" s="228"/>
      <c r="W64" s="228"/>
      <c r="X64" s="228"/>
    </row>
    <row r="65" spans="1:24" ht="17.45" customHeight="1">
      <c r="A65" s="71"/>
      <c r="B65" s="98"/>
      <c r="C65" s="88"/>
      <c r="D65" s="117"/>
      <c r="E65" s="217"/>
      <c r="F65" s="143"/>
      <c r="G65" s="149" t="str">
        <f>IF(F65="",IF(D65="","",ROUNDDOWN(D65*F66,0)),IF(D65="","",ROUNDDOWN(D65*F65,0)))</f>
        <v/>
      </c>
      <c r="H65" s="87"/>
      <c r="I65" s="223"/>
      <c r="J65" s="28"/>
      <c r="K65" s="28"/>
      <c r="L65" s="28"/>
      <c r="M65" s="28"/>
      <c r="N65" s="230"/>
      <c r="O65" s="230"/>
      <c r="P65" s="230"/>
      <c r="Q65" s="230"/>
      <c r="R65" s="230"/>
      <c r="S65" s="230"/>
      <c r="T65" s="230"/>
      <c r="U65" s="228"/>
      <c r="V65" s="228"/>
      <c r="W65" s="228"/>
      <c r="X65" s="228"/>
    </row>
    <row r="66" spans="1:24" ht="17.45" customHeight="1">
      <c r="A66" s="72"/>
      <c r="B66" s="212"/>
      <c r="C66" s="89"/>
      <c r="D66" s="118"/>
      <c r="E66" s="127"/>
      <c r="F66" s="144"/>
      <c r="G66" s="139" t="str">
        <f>IF(D66="","",ROUNDDOWN(D66*F66,0))</f>
        <v/>
      </c>
      <c r="H66" s="86"/>
      <c r="I66" s="226" t="str">
        <f>G66</f>
        <v/>
      </c>
      <c r="J66" s="28"/>
      <c r="K66" s="28"/>
      <c r="L66" s="28"/>
      <c r="M66" s="28"/>
      <c r="N66" s="230"/>
      <c r="O66" s="230"/>
      <c r="P66" s="230"/>
      <c r="Q66" s="230"/>
      <c r="R66" s="230"/>
      <c r="S66" s="230"/>
      <c r="T66" s="230"/>
      <c r="U66" s="228"/>
      <c r="V66" s="228"/>
      <c r="W66" s="228"/>
      <c r="X66" s="228"/>
    </row>
    <row r="67" spans="1:24" ht="17.45" customHeight="1">
      <c r="A67" s="71"/>
      <c r="B67" s="98"/>
      <c r="C67" s="88"/>
      <c r="D67" s="117"/>
      <c r="E67" s="217"/>
      <c r="F67" s="143"/>
      <c r="G67" s="149" t="str">
        <f>IF(F67="",IF(D67="","",ROUNDDOWN(D67*F68,0)),IF(D67="","",ROUNDDOWN(D67*F67,0)))</f>
        <v/>
      </c>
      <c r="H67" s="87"/>
      <c r="I67" s="28"/>
      <c r="J67" s="28"/>
      <c r="K67" s="28"/>
      <c r="L67" s="28"/>
      <c r="M67" s="28"/>
      <c r="N67" s="230"/>
      <c r="O67" s="230"/>
      <c r="P67" s="230"/>
      <c r="Q67" s="230"/>
      <c r="R67" s="230"/>
      <c r="S67" s="230"/>
      <c r="T67" s="230"/>
      <c r="U67" s="228"/>
      <c r="V67" s="228"/>
      <c r="W67" s="228"/>
      <c r="X67" s="228"/>
    </row>
    <row r="68" spans="1:24" ht="17.45" customHeight="1">
      <c r="A68" s="72"/>
      <c r="B68" s="212"/>
      <c r="C68" s="89"/>
      <c r="D68" s="118"/>
      <c r="E68" s="127"/>
      <c r="F68" s="144"/>
      <c r="G68" s="139" t="str">
        <f>IF(D68="","",ROUNDDOWN(D68*F68,0))</f>
        <v/>
      </c>
      <c r="H68" s="86"/>
      <c r="I68" s="226" t="str">
        <f>G68</f>
        <v/>
      </c>
      <c r="J68" s="28"/>
      <c r="K68" s="28"/>
      <c r="L68" s="28"/>
      <c r="M68" s="28"/>
      <c r="N68" s="230"/>
      <c r="O68" s="230"/>
      <c r="P68" s="230"/>
      <c r="Q68" s="230"/>
      <c r="R68" s="230"/>
      <c r="S68" s="230"/>
      <c r="T68" s="230"/>
      <c r="U68" s="230"/>
      <c r="V68" s="230"/>
      <c r="W68" s="228"/>
      <c r="X68" s="228"/>
    </row>
    <row r="69" spans="1:24" ht="17.45" customHeight="1">
      <c r="A69" s="71"/>
      <c r="B69" s="98"/>
      <c r="C69" s="88"/>
      <c r="D69" s="117"/>
      <c r="E69" s="217"/>
      <c r="F69" s="143"/>
      <c r="G69" s="149" t="str">
        <f>IF(F69="",IF(D69="","",ROUNDDOWN(D69*F70,0)),IF(D69="","",ROUNDDOWN(D69*F69,0)))</f>
        <v/>
      </c>
      <c r="H69" s="87"/>
      <c r="I69" s="28"/>
      <c r="J69" s="28"/>
      <c r="K69" s="28"/>
      <c r="L69" s="28"/>
      <c r="M69" s="28"/>
      <c r="N69" s="230"/>
      <c r="O69" s="230"/>
      <c r="P69" s="230"/>
      <c r="Q69" s="230"/>
      <c r="R69" s="230"/>
      <c r="S69" s="230"/>
      <c r="T69" s="230"/>
      <c r="U69" s="228"/>
      <c r="V69" s="228"/>
      <c r="W69" s="228"/>
      <c r="X69" s="228"/>
    </row>
    <row r="70" spans="1:24" ht="17.45" customHeight="1">
      <c r="A70" s="72"/>
      <c r="B70" s="212"/>
      <c r="C70" s="89"/>
      <c r="D70" s="118"/>
      <c r="E70" s="127"/>
      <c r="F70" s="144"/>
      <c r="G70" s="139" t="str">
        <f>IF(D70="","",ROUNDDOWN(D70*F70,0))</f>
        <v/>
      </c>
      <c r="H70" s="86"/>
      <c r="I70" s="226" t="str">
        <f>G70</f>
        <v/>
      </c>
      <c r="J70" s="28"/>
      <c r="K70" s="28"/>
      <c r="L70" s="28"/>
      <c r="M70" s="28"/>
      <c r="N70" s="230"/>
      <c r="O70" s="230"/>
      <c r="P70" s="230"/>
      <c r="Q70" s="230"/>
      <c r="R70" s="230"/>
      <c r="S70" s="230"/>
      <c r="T70" s="230"/>
      <c r="U70" s="230"/>
      <c r="V70" s="230"/>
      <c r="W70" s="228"/>
      <c r="X70" s="228"/>
    </row>
    <row r="71" spans="1:24" ht="17.45" customHeight="1">
      <c r="A71" s="71"/>
      <c r="B71" s="98"/>
      <c r="C71" s="88"/>
      <c r="D71" s="117"/>
      <c r="E71" s="217"/>
      <c r="F71" s="143"/>
      <c r="G71" s="149" t="str">
        <f>IF(F71="",IF(D71="","",ROUNDDOWN(D71*F72,0)),IF(D71="","",ROUNDDOWN(D71*F71,0)))</f>
        <v/>
      </c>
      <c r="H71" s="87"/>
      <c r="I71" s="28"/>
      <c r="J71" s="28"/>
      <c r="K71" s="28"/>
      <c r="L71" s="28"/>
      <c r="M71" s="28"/>
      <c r="N71" s="230"/>
      <c r="O71" s="230"/>
      <c r="P71" s="230"/>
      <c r="Q71" s="230"/>
      <c r="R71" s="230"/>
      <c r="S71" s="230"/>
      <c r="T71" s="230"/>
      <c r="U71" s="228"/>
      <c r="V71" s="228"/>
      <c r="W71" s="228"/>
      <c r="X71" s="228"/>
    </row>
    <row r="72" spans="1:24" ht="17.45" customHeight="1">
      <c r="A72" s="72"/>
      <c r="B72" s="212"/>
      <c r="C72" s="89"/>
      <c r="D72" s="118"/>
      <c r="E72" s="127"/>
      <c r="F72" s="144"/>
      <c r="G72" s="139" t="str">
        <f>IF(D72="","",ROUNDDOWN(D72*F72,0))</f>
        <v/>
      </c>
      <c r="H72" s="86"/>
      <c r="I72" s="226" t="str">
        <f>G72</f>
        <v/>
      </c>
      <c r="J72" s="28"/>
      <c r="K72" s="28"/>
      <c r="L72" s="28"/>
      <c r="M72" s="28"/>
      <c r="N72" s="230"/>
      <c r="O72" s="230"/>
      <c r="P72" s="230"/>
      <c r="Q72" s="230"/>
      <c r="R72" s="230"/>
      <c r="S72" s="230"/>
      <c r="T72" s="230"/>
      <c r="U72" s="230"/>
      <c r="V72" s="230"/>
      <c r="W72" s="228"/>
      <c r="X72" s="228"/>
    </row>
    <row r="73" spans="1:24" ht="17.45" customHeight="1">
      <c r="A73" s="71"/>
      <c r="B73" s="98"/>
      <c r="C73" s="88"/>
      <c r="D73" s="117"/>
      <c r="E73" s="217"/>
      <c r="F73" s="143"/>
      <c r="G73" s="149" t="str">
        <f>IF(F73="",IF(D73="","",ROUNDDOWN(D73*F74,0)),IF(D73="","",ROUNDDOWN(D73*F73,0)))</f>
        <v/>
      </c>
      <c r="H73" s="87"/>
      <c r="I73" s="28"/>
      <c r="J73" s="28"/>
      <c r="K73" s="28"/>
      <c r="L73" s="28"/>
      <c r="M73" s="28"/>
      <c r="N73" s="230"/>
      <c r="O73" s="230"/>
      <c r="P73" s="230"/>
      <c r="Q73" s="230"/>
      <c r="R73" s="230"/>
      <c r="S73" s="230"/>
      <c r="T73" s="230"/>
      <c r="U73" s="228"/>
      <c r="V73" s="228"/>
      <c r="W73" s="228"/>
      <c r="X73" s="228"/>
    </row>
    <row r="74" spans="1:24" ht="17.45" customHeight="1">
      <c r="A74" s="72"/>
      <c r="B74" s="212"/>
      <c r="C74" s="89"/>
      <c r="D74" s="118"/>
      <c r="E74" s="127"/>
      <c r="F74" s="144"/>
      <c r="G74" s="139" t="str">
        <f>IF(D74="","",ROUNDDOWN(D74*F74,0))</f>
        <v/>
      </c>
      <c r="H74" s="86"/>
      <c r="I74" s="226" t="str">
        <f>G74</f>
        <v/>
      </c>
      <c r="J74" s="28"/>
      <c r="K74" s="28"/>
      <c r="L74" s="28"/>
      <c r="M74" s="28"/>
      <c r="N74" s="230"/>
      <c r="O74" s="230"/>
      <c r="P74" s="230"/>
      <c r="Q74" s="230"/>
      <c r="R74" s="230"/>
      <c r="S74" s="230"/>
      <c r="T74" s="230"/>
      <c r="U74" s="230"/>
      <c r="V74" s="230"/>
      <c r="W74" s="228"/>
      <c r="X74" s="228"/>
    </row>
    <row r="75" spans="1:24" ht="17.45" customHeight="1">
      <c r="A75" s="71"/>
      <c r="B75" s="98"/>
      <c r="C75" s="88"/>
      <c r="D75" s="215"/>
      <c r="E75" s="217"/>
      <c r="F75" s="143"/>
      <c r="G75" s="149" t="str">
        <f>IF(F75="",IF(D75="","",ROUNDDOWN(D75*F76,0)),IF(D75="","",ROUNDDOWN(D75*F75,0)))</f>
        <v/>
      </c>
      <c r="H75" s="87"/>
      <c r="I75" s="28"/>
      <c r="J75" s="28"/>
      <c r="K75" s="28"/>
      <c r="L75" s="28"/>
      <c r="M75" s="28"/>
      <c r="N75" s="230"/>
      <c r="O75" s="230"/>
      <c r="P75" s="230"/>
      <c r="Q75" s="230"/>
      <c r="R75" s="230"/>
      <c r="S75" s="230"/>
      <c r="T75" s="230"/>
      <c r="U75" s="228"/>
      <c r="V75" s="228"/>
      <c r="W75" s="228"/>
      <c r="X75" s="228"/>
    </row>
    <row r="76" spans="1:24" ht="17.45" customHeight="1">
      <c r="A76" s="72"/>
      <c r="B76" s="212"/>
      <c r="C76" s="89"/>
      <c r="D76" s="216"/>
      <c r="E76" s="127"/>
      <c r="F76" s="144"/>
      <c r="G76" s="139" t="str">
        <f>IF(D76="","",ROUNDDOWN(D76*F76,0))</f>
        <v/>
      </c>
      <c r="H76" s="86"/>
      <c r="I76" s="226" t="str">
        <f>G76</f>
        <v/>
      </c>
      <c r="J76" s="28"/>
      <c r="K76" s="28"/>
      <c r="L76" s="28"/>
      <c r="M76" s="28"/>
      <c r="N76" s="230"/>
      <c r="O76" s="230"/>
      <c r="P76" s="230"/>
      <c r="Q76" s="230"/>
      <c r="R76" s="230"/>
      <c r="S76" s="230"/>
      <c r="T76" s="230"/>
      <c r="U76" s="230"/>
      <c r="V76" s="230"/>
      <c r="W76" s="228"/>
      <c r="X76" s="228"/>
    </row>
    <row r="77" spans="1:24" ht="17.45" customHeight="1">
      <c r="A77" s="71"/>
      <c r="B77" s="98"/>
      <c r="C77" s="88"/>
      <c r="D77" s="117"/>
      <c r="E77" s="217"/>
      <c r="F77" s="143"/>
      <c r="G77" s="149" t="str">
        <f>IF(F77="",IF(D77="","",ROUNDDOWN(D77*F78,0)),IF(D77="","",ROUNDDOWN(D77*F77,0)))</f>
        <v/>
      </c>
      <c r="H77" s="87"/>
      <c r="I77" s="28"/>
      <c r="J77" s="28"/>
      <c r="K77" s="28"/>
      <c r="L77" s="28"/>
      <c r="M77" s="28"/>
      <c r="N77" s="230"/>
      <c r="O77" s="230"/>
      <c r="P77" s="230"/>
      <c r="Q77" s="230"/>
      <c r="R77" s="230"/>
      <c r="S77" s="230"/>
      <c r="T77" s="230"/>
      <c r="U77" s="228"/>
      <c r="V77" s="228"/>
      <c r="W77" s="228"/>
      <c r="X77" s="228"/>
    </row>
    <row r="78" spans="1:24" ht="17.45" customHeight="1">
      <c r="A78" s="72"/>
      <c r="B78" s="212"/>
      <c r="C78" s="89"/>
      <c r="D78" s="118"/>
      <c r="E78" s="127"/>
      <c r="F78" s="144"/>
      <c r="G78" s="139" t="str">
        <f>IF(D78="","",ROUNDDOWN(D78*F78,0))</f>
        <v/>
      </c>
      <c r="H78" s="86"/>
      <c r="I78" s="226" t="str">
        <f>G78</f>
        <v/>
      </c>
      <c r="J78" s="28"/>
      <c r="K78" s="28"/>
      <c r="L78" s="28"/>
      <c r="M78" s="28"/>
      <c r="N78" s="230"/>
      <c r="O78" s="230"/>
      <c r="P78" s="230"/>
      <c r="Q78" s="230"/>
      <c r="R78" s="230"/>
      <c r="S78" s="230"/>
      <c r="T78" s="230"/>
      <c r="U78" s="230"/>
      <c r="V78" s="230"/>
      <c r="W78" s="228"/>
      <c r="X78" s="228"/>
    </row>
    <row r="79" spans="1:24" ht="17.45" customHeight="1">
      <c r="A79" s="71"/>
      <c r="B79" s="98"/>
      <c r="C79" s="88"/>
      <c r="D79" s="215"/>
      <c r="E79" s="217"/>
      <c r="F79" s="143"/>
      <c r="G79" s="149" t="str">
        <f>IF(F79="",IF(D79="","",ROUNDDOWN(D79*F80,0)),IF(D79="","",ROUNDDOWN(D79*F79,0)))</f>
        <v/>
      </c>
      <c r="H79" s="87"/>
      <c r="I79" s="28"/>
      <c r="J79" s="28"/>
      <c r="K79" s="28"/>
      <c r="L79" s="28"/>
      <c r="M79" s="28"/>
      <c r="N79" s="230"/>
      <c r="O79" s="230"/>
      <c r="P79" s="230"/>
      <c r="Q79" s="230"/>
      <c r="R79" s="230"/>
      <c r="S79" s="230"/>
      <c r="T79" s="230"/>
      <c r="U79" s="228"/>
      <c r="V79" s="228"/>
      <c r="W79" s="228"/>
      <c r="X79" s="228"/>
    </row>
    <row r="80" spans="1:24" ht="17.45" customHeight="1">
      <c r="A80" s="72"/>
      <c r="B80" s="212"/>
      <c r="C80" s="89"/>
      <c r="D80" s="216"/>
      <c r="E80" s="127"/>
      <c r="F80" s="144"/>
      <c r="G80" s="139" t="str">
        <f>IF(D80="","",ROUNDDOWN(D80*F80,0))</f>
        <v/>
      </c>
      <c r="H80" s="86"/>
      <c r="I80" s="226" t="str">
        <f>G80</f>
        <v/>
      </c>
      <c r="J80" s="28"/>
      <c r="K80" s="28"/>
      <c r="L80" s="28"/>
      <c r="M80" s="28"/>
      <c r="N80" s="230"/>
      <c r="O80" s="230"/>
      <c r="P80" s="230"/>
      <c r="Q80" s="230"/>
      <c r="R80" s="230"/>
      <c r="S80" s="230"/>
      <c r="T80" s="230"/>
      <c r="U80" s="230"/>
      <c r="V80" s="230"/>
      <c r="W80" s="228"/>
      <c r="X80" s="228"/>
    </row>
    <row r="81" spans="1:24" ht="17.45" customHeight="1">
      <c r="A81" s="71"/>
      <c r="B81" s="98"/>
      <c r="C81" s="88"/>
      <c r="D81" s="215"/>
      <c r="E81" s="217"/>
      <c r="F81" s="143"/>
      <c r="G81" s="149" t="str">
        <f>IF(F81="",IF(D81="","",ROUNDDOWN(D81*F82,0)),IF(D81="","",ROUNDDOWN(D81*F81,0)))</f>
        <v/>
      </c>
      <c r="H81" s="87"/>
      <c r="I81" s="28"/>
      <c r="J81" s="28"/>
      <c r="K81" s="28"/>
      <c r="L81" s="28"/>
      <c r="M81" s="28"/>
      <c r="N81" s="230"/>
      <c r="O81" s="230"/>
      <c r="P81" s="230"/>
      <c r="Q81" s="230"/>
      <c r="R81" s="230"/>
      <c r="S81" s="230"/>
      <c r="T81" s="230"/>
      <c r="U81" s="228"/>
      <c r="V81" s="228"/>
      <c r="W81" s="228"/>
      <c r="X81" s="228"/>
    </row>
    <row r="82" spans="1:24" ht="17.45" customHeight="1">
      <c r="A82" s="72"/>
      <c r="B82" s="212"/>
      <c r="C82" s="89"/>
      <c r="D82" s="135"/>
      <c r="E82" s="127"/>
      <c r="F82" s="144"/>
      <c r="G82" s="139" t="str">
        <f>IF(D82="","",ROUNDDOWN(D82*F82,0))</f>
        <v/>
      </c>
      <c r="H82" s="86"/>
      <c r="I82" s="226" t="str">
        <f>G82</f>
        <v/>
      </c>
      <c r="J82" s="28"/>
      <c r="K82" s="28"/>
      <c r="L82" s="28"/>
      <c r="M82" s="28"/>
      <c r="N82" s="230"/>
      <c r="O82" s="230"/>
      <c r="P82" s="230"/>
      <c r="Q82" s="230"/>
      <c r="R82" s="230"/>
      <c r="S82" s="230"/>
      <c r="T82" s="230"/>
      <c r="U82" s="230"/>
      <c r="V82" s="230"/>
      <c r="W82" s="228"/>
      <c r="X82" s="228"/>
    </row>
    <row r="83" spans="1:24" ht="17.45" customHeight="1">
      <c r="A83" s="71"/>
      <c r="B83" s="98"/>
      <c r="C83" s="88"/>
      <c r="D83" s="215"/>
      <c r="E83" s="217"/>
      <c r="F83" s="143"/>
      <c r="G83" s="149" t="str">
        <f>IF(F83="",IF(D83="","",ROUNDDOWN(D83*F84,0)),IF(D83="","",ROUNDDOWN(D83*F83,0)))</f>
        <v/>
      </c>
      <c r="H83" s="87"/>
      <c r="I83" s="223"/>
      <c r="J83" s="28"/>
      <c r="K83" s="28"/>
      <c r="L83" s="28"/>
      <c r="M83" s="28"/>
      <c r="N83" s="230"/>
      <c r="O83" s="230"/>
      <c r="P83" s="230"/>
      <c r="Q83" s="230"/>
      <c r="R83" s="230"/>
      <c r="S83" s="230"/>
      <c r="T83" s="230"/>
      <c r="U83" s="228"/>
      <c r="V83" s="228"/>
      <c r="W83" s="228"/>
      <c r="X83" s="228"/>
    </row>
    <row r="84" spans="1:24" ht="17.45" customHeight="1">
      <c r="A84" s="72"/>
      <c r="B84" s="212"/>
      <c r="C84" s="89"/>
      <c r="D84" s="135"/>
      <c r="E84" s="127"/>
      <c r="F84" s="144"/>
      <c r="G84" s="139" t="str">
        <f>IF(D84="","",ROUNDDOWN(D84*F84,0))</f>
        <v/>
      </c>
      <c r="H84" s="86"/>
      <c r="I84" s="226" t="str">
        <f>G84</f>
        <v/>
      </c>
      <c r="J84" s="28"/>
      <c r="K84" s="28"/>
      <c r="L84" s="28"/>
      <c r="M84" s="28"/>
      <c r="N84" s="230"/>
      <c r="O84" s="230"/>
      <c r="P84" s="230"/>
      <c r="Q84" s="230"/>
      <c r="R84" s="230"/>
      <c r="S84" s="230"/>
      <c r="T84" s="230"/>
      <c r="U84" s="230"/>
      <c r="V84" s="230"/>
      <c r="W84" s="228"/>
      <c r="X84" s="228"/>
    </row>
    <row r="85" spans="1:24" ht="17.45" customHeight="1">
      <c r="A85" s="71"/>
      <c r="B85" s="98"/>
      <c r="C85" s="88"/>
      <c r="D85" s="133"/>
      <c r="E85" s="217"/>
      <c r="F85" s="143"/>
      <c r="G85" s="149" t="str">
        <f>IF(F85="",IF(D85="","",ROUNDDOWN(D85*F86,0)),IF(D85="","",ROUNDDOWN(D85*F85,0)))</f>
        <v/>
      </c>
      <c r="H85" s="87"/>
      <c r="I85" s="223"/>
      <c r="J85" s="28"/>
      <c r="K85" s="28"/>
      <c r="L85" s="28"/>
      <c r="M85" s="28"/>
      <c r="N85" s="230"/>
      <c r="O85" s="230"/>
      <c r="P85" s="230"/>
      <c r="Q85" s="230"/>
      <c r="R85" s="230"/>
      <c r="S85" s="230"/>
      <c r="T85" s="230"/>
      <c r="U85" s="228"/>
      <c r="V85" s="228"/>
      <c r="W85" s="228"/>
      <c r="X85" s="228"/>
    </row>
    <row r="86" spans="1:24" ht="17.45" customHeight="1">
      <c r="A86" s="72"/>
      <c r="B86" s="212"/>
      <c r="C86" s="89"/>
      <c r="D86" s="135"/>
      <c r="E86" s="127"/>
      <c r="F86" s="144"/>
      <c r="G86" s="139" t="str">
        <f>IF(D86="","",ROUNDDOWN(D86*F86,0))</f>
        <v/>
      </c>
      <c r="H86" s="86"/>
      <c r="I86" s="226" t="str">
        <f>G86</f>
        <v/>
      </c>
      <c r="J86" s="28"/>
      <c r="K86" s="28"/>
      <c r="L86" s="28"/>
      <c r="M86" s="28"/>
      <c r="N86" s="230"/>
      <c r="O86" s="230"/>
      <c r="P86" s="230"/>
      <c r="Q86" s="230"/>
      <c r="R86" s="230"/>
      <c r="S86" s="230"/>
      <c r="T86" s="230"/>
      <c r="U86" s="230"/>
      <c r="V86" s="230"/>
      <c r="W86" s="228"/>
      <c r="X86" s="228"/>
    </row>
    <row r="87" spans="1:24" ht="17.45" customHeight="1">
      <c r="A87" s="71"/>
      <c r="B87" s="98"/>
      <c r="C87" s="88"/>
      <c r="D87" s="133"/>
      <c r="E87" s="217"/>
      <c r="F87" s="143"/>
      <c r="G87" s="149" t="str">
        <f>IF(F87="",IF(D87="","",ROUNDDOWN(D87*F88,0)),IF(D87="","",ROUNDDOWN(D87*F87,0)))</f>
        <v/>
      </c>
      <c r="H87" s="87"/>
      <c r="I87" s="223"/>
      <c r="J87" s="28"/>
      <c r="K87" s="28"/>
      <c r="L87" s="28"/>
      <c r="M87" s="28"/>
      <c r="N87" s="230"/>
      <c r="O87" s="230"/>
      <c r="P87" s="230"/>
      <c r="Q87" s="230"/>
      <c r="R87" s="230"/>
      <c r="S87" s="230"/>
      <c r="T87" s="230"/>
      <c r="U87" s="228"/>
      <c r="V87" s="228"/>
      <c r="W87" s="228"/>
      <c r="X87" s="228"/>
    </row>
    <row r="88" spans="1:24" ht="17.45" customHeight="1">
      <c r="A88" s="72"/>
      <c r="B88" s="212"/>
      <c r="C88" s="89"/>
      <c r="D88" s="135"/>
      <c r="E88" s="127"/>
      <c r="F88" s="144"/>
      <c r="G88" s="139" t="str">
        <f>IF(D88="","",ROUNDDOWN(D88*F88,0))</f>
        <v/>
      </c>
      <c r="H88" s="86"/>
      <c r="I88" s="226" t="str">
        <f>G88</f>
        <v/>
      </c>
      <c r="J88" s="28"/>
      <c r="K88" s="28"/>
      <c r="L88" s="28"/>
      <c r="M88" s="28"/>
      <c r="N88" s="230"/>
      <c r="O88" s="230"/>
      <c r="P88" s="230"/>
      <c r="Q88" s="230"/>
      <c r="R88" s="230"/>
      <c r="S88" s="230"/>
      <c r="T88" s="230"/>
      <c r="U88" s="230"/>
      <c r="V88" s="230"/>
      <c r="W88" s="228"/>
      <c r="X88" s="228"/>
    </row>
    <row r="89" spans="1:24" ht="17.45" customHeight="1">
      <c r="A89" s="71"/>
      <c r="B89" s="98"/>
      <c r="C89" s="88"/>
      <c r="D89" s="215"/>
      <c r="E89" s="217"/>
      <c r="F89" s="143"/>
      <c r="G89" s="149" t="str">
        <f>IF(F89="",IF(D89="","",ROUNDDOWN(D89*F90,0)),IF(D89="","",ROUNDDOWN(D89*F89,0)))</f>
        <v/>
      </c>
      <c r="H89" s="87"/>
      <c r="I89" s="223"/>
      <c r="J89" s="28"/>
      <c r="K89" s="28"/>
      <c r="L89" s="28"/>
      <c r="M89" s="28"/>
      <c r="N89" s="230"/>
      <c r="O89" s="230"/>
      <c r="P89" s="230"/>
      <c r="Q89" s="230"/>
      <c r="R89" s="230"/>
      <c r="S89" s="230"/>
      <c r="T89" s="230"/>
      <c r="U89" s="228"/>
      <c r="V89" s="228"/>
      <c r="W89" s="228"/>
      <c r="X89" s="228"/>
    </row>
    <row r="90" spans="1:24" ht="17.45" customHeight="1">
      <c r="A90" s="72"/>
      <c r="B90" s="212"/>
      <c r="C90" s="89"/>
      <c r="D90" s="216"/>
      <c r="E90" s="127"/>
      <c r="F90" s="144"/>
      <c r="G90" s="139" t="str">
        <f>IF(D90="","",ROUNDDOWN(D90*F90,0))</f>
        <v/>
      </c>
      <c r="H90" s="86"/>
      <c r="I90" s="236" t="str">
        <f>G90</f>
        <v/>
      </c>
      <c r="J90" s="28"/>
      <c r="K90" s="28"/>
      <c r="L90" s="28"/>
      <c r="M90" s="28"/>
      <c r="N90" s="230"/>
      <c r="O90" s="230"/>
      <c r="P90" s="230"/>
      <c r="Q90" s="230"/>
      <c r="R90" s="230"/>
      <c r="S90" s="230"/>
      <c r="T90" s="230"/>
      <c r="U90" s="228"/>
      <c r="V90" s="228"/>
      <c r="W90" s="228"/>
      <c r="X90" s="228"/>
    </row>
    <row r="91" spans="1:24" ht="17.45" customHeight="1">
      <c r="A91" s="71"/>
      <c r="B91" s="98"/>
      <c r="C91" s="88"/>
      <c r="D91" s="215"/>
      <c r="E91" s="217"/>
      <c r="F91" s="143"/>
      <c r="G91" s="143"/>
      <c r="H91" s="87"/>
      <c r="I91" s="223"/>
      <c r="J91" s="28"/>
      <c r="K91" s="28"/>
      <c r="L91" s="28"/>
      <c r="M91" s="28"/>
      <c r="N91" s="230"/>
      <c r="O91" s="230"/>
      <c r="P91" s="230"/>
      <c r="Q91" s="230"/>
      <c r="R91" s="230"/>
      <c r="S91" s="230"/>
      <c r="T91" s="230"/>
      <c r="U91" s="228"/>
      <c r="V91" s="228"/>
      <c r="W91" s="228"/>
      <c r="X91" s="228"/>
    </row>
    <row r="92" spans="1:24" ht="17.45" customHeight="1">
      <c r="A92" s="72"/>
      <c r="B92" s="93" t="s">
        <v>46</v>
      </c>
      <c r="C92" s="89"/>
      <c r="D92" s="216"/>
      <c r="E92" s="127"/>
      <c r="F92" s="144"/>
      <c r="G92" s="221">
        <f>I92</f>
        <v>251312400</v>
      </c>
      <c r="H92" s="86"/>
      <c r="I92" s="223">
        <f>SUM(I3:I90)</f>
        <v>251312400</v>
      </c>
      <c r="J92" s="28"/>
      <c r="K92" s="28"/>
      <c r="L92" s="28"/>
      <c r="M92" s="28"/>
      <c r="N92" s="230"/>
      <c r="O92" s="230"/>
      <c r="P92" s="230"/>
      <c r="Q92" s="230"/>
      <c r="R92" s="230"/>
      <c r="S92" s="230"/>
      <c r="T92" s="230"/>
      <c r="U92" s="230"/>
      <c r="V92" s="230"/>
      <c r="W92" s="228"/>
      <c r="X92" s="228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5" fitToWidth="1" fitToHeight="1" orientation="landscape" usePrinterDefaults="1" r:id="rId1"/>
  <headerFooter alignWithMargins="0"/>
  <rowBreaks count="2" manualBreakCount="2">
    <brk id="32" max="7" man="1"/>
    <brk id="6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2" tint="-0.25"/>
  </sheetPr>
  <dimension ref="A1:V113"/>
  <sheetViews>
    <sheetView showZeros="0" view="pageBreakPreview" topLeftCell="A31" zoomScaleNormal="85" zoomScaleSheetLayoutView="100" workbookViewId="0">
      <selection activeCell="G35" sqref="G35"/>
    </sheetView>
  </sheetViews>
  <sheetFormatPr defaultColWidth="9" defaultRowHeight="16.5" customHeight="1"/>
  <cols>
    <col min="1" max="1" width="5.125" style="58" customWidth="1"/>
    <col min="2" max="2" width="22.5" style="59" customWidth="1"/>
    <col min="3" max="3" width="32.875" style="1" customWidth="1"/>
    <col min="4" max="4" width="11.125" style="60" customWidth="1"/>
    <col min="5" max="5" width="5.125" style="58" customWidth="1"/>
    <col min="6" max="6" width="12.75" style="61" customWidth="1"/>
    <col min="7" max="7" width="17.75" style="62" customWidth="1"/>
    <col min="8" max="8" width="27.75" style="63" customWidth="1"/>
    <col min="9" max="9" width="15.375" style="1" customWidth="1"/>
    <col min="10" max="10" width="17" style="1" customWidth="1"/>
    <col min="11" max="11" width="31.375" style="1" customWidth="1"/>
    <col min="12" max="12" width="9" style="1"/>
    <col min="13" max="13" width="9.125" style="1" customWidth="1"/>
    <col min="14" max="14" width="16.875" style="1" customWidth="1"/>
    <col min="15" max="15" width="12.75" style="1" bestFit="1" customWidth="1"/>
    <col min="16" max="16" width="9" style="1"/>
    <col min="17" max="17" width="13.125" style="1" customWidth="1"/>
    <col min="18" max="18" width="14.625" style="1" customWidth="1"/>
    <col min="19" max="19" width="9" style="1"/>
    <col min="20" max="20" width="15.875" style="1" customWidth="1"/>
    <col min="21" max="21" width="12.875" style="1" customWidth="1"/>
    <col min="22" max="16384" width="9" style="1"/>
  </cols>
  <sheetData>
    <row r="1" spans="1:11" ht="37.5" customHeight="1">
      <c r="A1" s="64" t="s">
        <v>33</v>
      </c>
      <c r="B1" s="81" t="s">
        <v>11</v>
      </c>
      <c r="C1" s="64" t="s">
        <v>35</v>
      </c>
      <c r="D1" s="113" t="s">
        <v>12</v>
      </c>
      <c r="E1" s="64" t="s">
        <v>16</v>
      </c>
      <c r="F1" s="132" t="s">
        <v>2</v>
      </c>
      <c r="G1" s="148" t="s">
        <v>1</v>
      </c>
      <c r="H1" s="157" t="s">
        <v>7</v>
      </c>
    </row>
    <row r="2" spans="1:11" ht="18.75" customHeight="1">
      <c r="A2" s="65"/>
      <c r="B2" s="82"/>
      <c r="C2" s="103"/>
      <c r="D2" s="114"/>
      <c r="E2" s="123"/>
      <c r="F2" s="133"/>
      <c r="G2" s="149" t="str">
        <f>IF(F2="",IF(D2="","",ROUNDDOWN(D2*F3,)),IF(D2="","",ROUNDDOWN(D2*F2,0)))</f>
        <v/>
      </c>
      <c r="H2" s="158"/>
      <c r="J2" s="58"/>
      <c r="K2" s="58"/>
    </row>
    <row r="3" spans="1:11" ht="18.75" customHeight="1">
      <c r="A3" s="66" t="s">
        <v>126</v>
      </c>
      <c r="B3" s="83" t="s">
        <v>217</v>
      </c>
      <c r="C3" s="104"/>
      <c r="D3" s="115"/>
      <c r="E3" s="124"/>
      <c r="F3" s="134"/>
      <c r="G3" s="139" t="str">
        <f>IF(D3="","",ROUNDDOWN(D3*F3,0))</f>
        <v/>
      </c>
      <c r="H3" s="159"/>
      <c r="J3" s="174"/>
      <c r="K3" s="7"/>
    </row>
    <row r="4" spans="1:11" ht="18.75" customHeight="1">
      <c r="A4" s="65"/>
      <c r="B4" s="82"/>
      <c r="C4" s="103"/>
      <c r="D4" s="114"/>
      <c r="E4" s="125"/>
      <c r="F4" s="133"/>
      <c r="G4" s="149"/>
      <c r="H4" s="160"/>
      <c r="I4" s="168"/>
      <c r="J4" s="7"/>
      <c r="K4" s="180"/>
    </row>
    <row r="5" spans="1:11" ht="18.75" customHeight="1">
      <c r="A5" s="66">
        <v>1</v>
      </c>
      <c r="B5" s="83" t="s">
        <v>50</v>
      </c>
      <c r="C5" s="104"/>
      <c r="D5" s="116"/>
      <c r="E5" s="124"/>
      <c r="F5" s="135"/>
      <c r="G5" s="139">
        <f>D5*F5</f>
        <v>0</v>
      </c>
      <c r="H5" s="161"/>
      <c r="J5" s="175"/>
      <c r="K5" s="7"/>
    </row>
    <row r="6" spans="1:11" ht="18.75" customHeight="1">
      <c r="A6" s="67"/>
      <c r="B6" s="84"/>
      <c r="C6" s="105"/>
      <c r="D6" s="114"/>
      <c r="E6" s="125"/>
      <c r="F6" s="136"/>
      <c r="G6" s="149"/>
      <c r="H6" s="160"/>
      <c r="I6" s="168"/>
      <c r="J6" s="7"/>
      <c r="K6" s="180"/>
    </row>
    <row r="7" spans="1:11" ht="18.75" customHeight="1">
      <c r="A7" s="67"/>
      <c r="B7" s="83" t="s">
        <v>47</v>
      </c>
      <c r="C7" s="105"/>
      <c r="D7" s="116">
        <v>1</v>
      </c>
      <c r="E7" s="124" t="s">
        <v>41</v>
      </c>
      <c r="F7" s="137"/>
      <c r="G7" s="139">
        <f>'建築工事（救助訓練塔）総括'!G62</f>
        <v>114047856</v>
      </c>
      <c r="H7" s="161"/>
      <c r="J7" s="175"/>
      <c r="K7" s="7"/>
    </row>
    <row r="8" spans="1:11" ht="18.75" customHeight="1">
      <c r="A8" s="65"/>
      <c r="B8" s="85"/>
      <c r="C8" s="103"/>
      <c r="D8" s="114"/>
      <c r="E8" s="123"/>
      <c r="F8" s="133"/>
      <c r="G8" s="149"/>
      <c r="H8" s="160"/>
      <c r="I8" s="168"/>
      <c r="J8" s="7"/>
      <c r="K8" s="180"/>
    </row>
    <row r="9" spans="1:11" ht="18.75" customHeight="1">
      <c r="A9" s="66"/>
      <c r="B9" s="83" t="s">
        <v>13</v>
      </c>
      <c r="C9" s="104"/>
      <c r="D9" s="116">
        <v>1</v>
      </c>
      <c r="E9" s="124" t="s">
        <v>41</v>
      </c>
      <c r="F9" s="135"/>
      <c r="G9" s="139">
        <v>3188000</v>
      </c>
      <c r="H9" s="161"/>
      <c r="J9" s="175"/>
      <c r="K9" s="7"/>
    </row>
    <row r="10" spans="1:11" ht="18.75" customHeight="1">
      <c r="A10" s="67"/>
      <c r="B10" s="84"/>
      <c r="C10" s="103"/>
      <c r="D10" s="114"/>
      <c r="E10" s="123"/>
      <c r="F10" s="138"/>
      <c r="G10" s="150"/>
      <c r="H10" s="160"/>
      <c r="I10" s="168"/>
      <c r="J10" s="7"/>
      <c r="K10" s="180"/>
    </row>
    <row r="11" spans="1:11" ht="18.75" customHeight="1">
      <c r="A11" s="66"/>
      <c r="B11" s="83" t="s">
        <v>49</v>
      </c>
      <c r="C11" s="104"/>
      <c r="D11" s="116">
        <v>1</v>
      </c>
      <c r="E11" s="124" t="s">
        <v>37</v>
      </c>
      <c r="F11" s="139"/>
      <c r="G11" s="139">
        <v>781000</v>
      </c>
      <c r="H11" s="161"/>
      <c r="J11" s="175"/>
      <c r="K11" s="7"/>
    </row>
    <row r="12" spans="1:11" ht="18.75" customHeight="1">
      <c r="A12" s="65"/>
      <c r="B12" s="82"/>
      <c r="C12" s="105"/>
      <c r="D12" s="114"/>
      <c r="E12" s="123"/>
      <c r="F12" s="140"/>
      <c r="G12" s="149"/>
      <c r="H12" s="160"/>
      <c r="J12" s="168"/>
    </row>
    <row r="13" spans="1:11" ht="18.75" customHeight="1">
      <c r="A13" s="66"/>
      <c r="B13" s="83" t="s">
        <v>124</v>
      </c>
      <c r="C13" s="104"/>
      <c r="D13" s="116"/>
      <c r="E13" s="124"/>
      <c r="F13" s="135"/>
      <c r="G13" s="139">
        <f>SUM(G2:G11)</f>
        <v>118016856</v>
      </c>
      <c r="H13" s="161"/>
      <c r="J13" s="168"/>
    </row>
    <row r="14" spans="1:11" ht="18.75" customHeight="1">
      <c r="A14" s="65"/>
      <c r="B14" s="82"/>
      <c r="C14" s="105"/>
      <c r="D14" s="114"/>
      <c r="E14" s="123"/>
      <c r="F14" s="140"/>
      <c r="G14" s="149"/>
      <c r="H14" s="160"/>
      <c r="J14" s="168"/>
    </row>
    <row r="15" spans="1:11" ht="18.75" customHeight="1">
      <c r="A15" s="66"/>
      <c r="B15" s="83"/>
      <c r="C15" s="105"/>
      <c r="D15" s="116"/>
      <c r="E15" s="124"/>
      <c r="F15" s="135"/>
      <c r="G15" s="139"/>
      <c r="H15" s="161"/>
      <c r="J15" s="168"/>
    </row>
    <row r="16" spans="1:11" ht="18.75" customHeight="1">
      <c r="A16" s="65"/>
      <c r="B16" s="82"/>
      <c r="C16" s="103"/>
      <c r="D16" s="114"/>
      <c r="E16" s="123"/>
      <c r="F16" s="136"/>
      <c r="G16" s="149"/>
      <c r="H16" s="162"/>
    </row>
    <row r="17" spans="1:22" ht="18.75" customHeight="1">
      <c r="A17" s="66"/>
      <c r="B17" s="83"/>
      <c r="C17" s="104"/>
      <c r="D17" s="116"/>
      <c r="E17" s="124"/>
      <c r="F17" s="135"/>
      <c r="G17" s="139"/>
      <c r="H17" s="161"/>
      <c r="J17" s="168"/>
    </row>
    <row r="18" spans="1:22" ht="18.75" customHeight="1">
      <c r="A18" s="65"/>
      <c r="B18" s="82"/>
      <c r="C18" s="103"/>
      <c r="D18" s="114"/>
      <c r="E18" s="123"/>
      <c r="F18" s="136"/>
      <c r="G18" s="149"/>
      <c r="H18" s="160"/>
    </row>
    <row r="19" spans="1:22" ht="18.75" customHeight="1">
      <c r="A19" s="66"/>
      <c r="B19" s="83"/>
      <c r="C19" s="104"/>
      <c r="D19" s="116"/>
      <c r="E19" s="124"/>
      <c r="F19" s="135"/>
      <c r="G19" s="139"/>
      <c r="H19" s="161"/>
      <c r="J19" s="168"/>
    </row>
    <row r="20" spans="1:22" ht="18.75" customHeight="1">
      <c r="A20" s="65"/>
      <c r="B20" s="85"/>
      <c r="C20" s="103"/>
      <c r="D20" s="114"/>
      <c r="E20" s="123"/>
      <c r="F20" s="133"/>
      <c r="G20" s="149"/>
      <c r="H20" s="160"/>
    </row>
    <row r="21" spans="1:22" ht="18.75" customHeight="1">
      <c r="A21" s="66"/>
      <c r="B21" s="83"/>
      <c r="C21" s="104"/>
      <c r="D21" s="116"/>
      <c r="E21" s="124"/>
      <c r="F21" s="135"/>
      <c r="G21" s="139"/>
      <c r="H21" s="161"/>
      <c r="J21" s="168"/>
    </row>
    <row r="22" spans="1:22" ht="18.75" customHeight="1">
      <c r="A22" s="67"/>
      <c r="B22" s="84"/>
      <c r="C22" s="103"/>
      <c r="D22" s="114"/>
      <c r="E22" s="123"/>
      <c r="F22" s="141"/>
      <c r="G22" s="149"/>
      <c r="H22" s="160"/>
      <c r="Q22" s="195" t="s">
        <v>202</v>
      </c>
      <c r="R22" s="177">
        <f>G31+K35</f>
        <v>126767037.98640001</v>
      </c>
      <c r="T22" s="195" t="s">
        <v>203</v>
      </c>
      <c r="U22" s="177">
        <f>R22+G37</f>
        <v>141205803.98640001</v>
      </c>
    </row>
    <row r="23" spans="1:22" ht="18.75" customHeight="1">
      <c r="A23" s="66"/>
      <c r="B23" s="83"/>
      <c r="C23" s="104"/>
      <c r="D23" s="116"/>
      <c r="E23" s="124"/>
      <c r="F23" s="139"/>
      <c r="G23" s="139"/>
      <c r="H23" s="161"/>
      <c r="J23" s="168"/>
    </row>
    <row r="24" spans="1:22" ht="18.75" customHeight="1">
      <c r="A24" s="65"/>
      <c r="B24" s="82"/>
      <c r="C24" s="103"/>
      <c r="D24" s="114"/>
      <c r="E24" s="123"/>
      <c r="F24" s="140"/>
      <c r="G24" s="149"/>
      <c r="H24" s="160"/>
    </row>
    <row r="25" spans="1:22" ht="18.75" customHeight="1">
      <c r="A25" s="66"/>
      <c r="B25" s="83"/>
      <c r="C25" s="104"/>
      <c r="D25" s="116"/>
      <c r="E25" s="124"/>
      <c r="F25" s="135"/>
      <c r="G25" s="139"/>
      <c r="H25" s="161"/>
      <c r="N25" s="187" t="s">
        <v>34</v>
      </c>
      <c r="O25" s="190"/>
      <c r="P25" s="194"/>
      <c r="Q25" s="187" t="s">
        <v>191</v>
      </c>
      <c r="R25" s="190"/>
      <c r="S25" s="194"/>
      <c r="T25" s="187" t="s">
        <v>193</v>
      </c>
      <c r="U25" s="190"/>
      <c r="V25" s="200"/>
    </row>
    <row r="26" spans="1:22" ht="18.75" customHeight="1">
      <c r="A26" s="65"/>
      <c r="B26" s="82"/>
      <c r="C26" s="103"/>
      <c r="D26" s="114"/>
      <c r="E26" s="123"/>
      <c r="F26" s="140"/>
      <c r="G26" s="149"/>
      <c r="H26" s="160"/>
      <c r="N26" s="188" t="s">
        <v>201</v>
      </c>
      <c r="O26" s="191">
        <f>G31/1000</f>
        <v>118016.856</v>
      </c>
      <c r="P26" s="194"/>
      <c r="Q26" s="188" t="s">
        <v>205</v>
      </c>
      <c r="R26" s="196">
        <f>R22/1000</f>
        <v>126767.03798640001</v>
      </c>
      <c r="S26" s="194"/>
      <c r="T26" s="188" t="s">
        <v>130</v>
      </c>
      <c r="U26" s="196">
        <f>U22/1000</f>
        <v>141205.80398640002</v>
      </c>
      <c r="V26" s="182"/>
    </row>
    <row r="27" spans="1:22" ht="18.75" customHeight="1">
      <c r="A27" s="66"/>
      <c r="B27" s="83"/>
      <c r="C27" s="104"/>
      <c r="D27" s="116"/>
      <c r="E27" s="124"/>
      <c r="F27" s="135"/>
      <c r="G27" s="139"/>
      <c r="H27" s="161"/>
      <c r="I27" s="169"/>
      <c r="N27" s="189" t="s">
        <v>208</v>
      </c>
      <c r="O27" s="191">
        <f>(O26)^(-0.1105)</f>
        <v>0.27513775131790369</v>
      </c>
      <c r="P27" s="194"/>
      <c r="Q27" s="189" t="s">
        <v>210</v>
      </c>
      <c r="R27" s="191">
        <f>(R26)^(-0.3396)</f>
        <v>1.8493497204232143e-002</v>
      </c>
      <c r="S27" s="194"/>
      <c r="T27" s="188" t="s">
        <v>218</v>
      </c>
      <c r="U27" s="202">
        <f>LOG10(U26)</f>
        <v>5.1498525479017827</v>
      </c>
      <c r="V27" s="182"/>
    </row>
    <row r="28" spans="1:22" ht="18.75" customHeight="1">
      <c r="A28" s="65"/>
      <c r="B28" s="85"/>
      <c r="C28" s="103"/>
      <c r="D28" s="114"/>
      <c r="E28" s="123"/>
      <c r="F28" s="140"/>
      <c r="G28" s="151"/>
      <c r="H28" s="160"/>
      <c r="N28" s="189" t="s">
        <v>212</v>
      </c>
      <c r="O28" s="191">
        <f>(11)^(0.2389)</f>
        <v>1.7733265343616955</v>
      </c>
      <c r="P28" s="194"/>
      <c r="Q28" s="189" t="s">
        <v>213</v>
      </c>
      <c r="R28" s="191">
        <f>(11)^(0.586)</f>
        <v>4.0762059022999004</v>
      </c>
      <c r="S28" s="194"/>
      <c r="T28" s="188" t="s">
        <v>198</v>
      </c>
      <c r="U28" s="192">
        <f>28.978-(3.173*U27)</f>
        <v>12.637517865507643</v>
      </c>
      <c r="V28" s="182"/>
    </row>
    <row r="29" spans="1:22" ht="18.75" customHeight="1">
      <c r="A29" s="66"/>
      <c r="B29" s="83"/>
      <c r="C29" s="104"/>
      <c r="D29" s="116"/>
      <c r="E29" s="124"/>
      <c r="F29" s="135"/>
      <c r="G29" s="152"/>
      <c r="H29" s="161"/>
      <c r="L29" s="168"/>
      <c r="M29" s="168"/>
      <c r="N29" s="188" t="s">
        <v>199</v>
      </c>
      <c r="O29" s="192">
        <f>7.56*O27*O28</f>
        <v>3.6885926071258601</v>
      </c>
      <c r="P29" s="194"/>
      <c r="Q29" s="188" t="s">
        <v>200</v>
      </c>
      <c r="R29" s="197">
        <f>151.08*R27*R28</f>
        <v>11.388909335363367</v>
      </c>
      <c r="S29" s="200"/>
      <c r="T29" s="201"/>
      <c r="U29" s="203">
        <f>ROUND(U28,2)</f>
        <v>12.64</v>
      </c>
      <c r="V29" s="7"/>
    </row>
    <row r="30" spans="1:22" ht="18.75" customHeight="1">
      <c r="A30" s="65"/>
      <c r="B30" s="82"/>
      <c r="C30" s="103"/>
      <c r="D30" s="114"/>
      <c r="E30" s="78"/>
      <c r="F30" s="140"/>
      <c r="G30" s="149"/>
      <c r="H30" s="160"/>
      <c r="L30" s="168"/>
      <c r="M30" s="168"/>
      <c r="N30" s="189" t="s">
        <v>42</v>
      </c>
      <c r="O30" s="191">
        <f>(O26)^(-0.0313)</f>
        <v>0.69382213580793195</v>
      </c>
      <c r="P30" s="194"/>
      <c r="Q30" s="189" t="s">
        <v>216</v>
      </c>
      <c r="R30" s="191">
        <f>(R26)^(-0.1442)</f>
        <v>0.18371579030718871</v>
      </c>
      <c r="S30" s="200"/>
      <c r="T30" s="21"/>
      <c r="U30" s="21"/>
      <c r="V30" s="7"/>
    </row>
    <row r="31" spans="1:22" ht="18.75" customHeight="1">
      <c r="A31" s="66"/>
      <c r="B31" s="83" t="s">
        <v>53</v>
      </c>
      <c r="C31" s="104"/>
      <c r="D31" s="116">
        <v>1</v>
      </c>
      <c r="E31" s="79" t="s">
        <v>37</v>
      </c>
      <c r="F31" s="135"/>
      <c r="G31" s="139">
        <f>G13</f>
        <v>118016856</v>
      </c>
      <c r="H31" s="161"/>
      <c r="L31" s="168"/>
      <c r="M31" s="168"/>
      <c r="N31" s="188" t="s">
        <v>194</v>
      </c>
      <c r="O31" s="191">
        <f>5.78*O30</f>
        <v>4.0102919449698469</v>
      </c>
      <c r="P31" s="194"/>
      <c r="Q31" s="188" t="s">
        <v>194</v>
      </c>
      <c r="R31" s="198">
        <f>75.97*R30</f>
        <v>13.956888589637126</v>
      </c>
      <c r="S31" s="200"/>
      <c r="T31" s="21"/>
      <c r="U31" s="21"/>
      <c r="V31" s="7"/>
    </row>
    <row r="32" spans="1:22" ht="18.75" customHeight="1">
      <c r="A32" s="65"/>
      <c r="B32" s="82"/>
      <c r="C32" s="103"/>
      <c r="D32" s="114"/>
      <c r="E32" s="78"/>
      <c r="F32" s="133"/>
      <c r="G32" s="151"/>
      <c r="H32" s="163"/>
      <c r="L32" s="168"/>
      <c r="M32" s="168"/>
      <c r="N32" s="188" t="s">
        <v>197</v>
      </c>
      <c r="O32" s="191">
        <f>4.34*O30</f>
        <v>3.0111880694064244</v>
      </c>
      <c r="P32" s="194"/>
      <c r="Q32" s="188" t="s">
        <v>197</v>
      </c>
      <c r="R32" s="198">
        <f>37.76*R30</f>
        <v>6.9371082419994456</v>
      </c>
      <c r="S32" s="200"/>
      <c r="T32" s="21"/>
      <c r="U32" s="21"/>
      <c r="V32" s="7"/>
    </row>
    <row r="33" spans="1:18" ht="18.75" customHeight="1">
      <c r="A33" s="66" t="s">
        <v>126</v>
      </c>
      <c r="B33" s="83" t="s">
        <v>125</v>
      </c>
      <c r="C33" s="104"/>
      <c r="D33" s="116"/>
      <c r="E33" s="79"/>
      <c r="F33" s="135"/>
      <c r="G33" s="152"/>
      <c r="H33" s="161"/>
      <c r="J33" s="168"/>
      <c r="K33" s="168"/>
      <c r="L33" s="168"/>
      <c r="M33" s="168"/>
      <c r="N33" s="168"/>
      <c r="O33" s="193">
        <f>ROUND(O29,2)</f>
        <v>3.69</v>
      </c>
      <c r="R33" s="199">
        <f>ROUND(R29,2)</f>
        <v>11.39</v>
      </c>
    </row>
    <row r="34" spans="1:18" ht="18.75" customHeight="1">
      <c r="A34" s="65"/>
      <c r="B34" s="82"/>
      <c r="C34" s="103"/>
      <c r="D34" s="114"/>
      <c r="E34" s="78"/>
      <c r="F34" s="133"/>
      <c r="G34" s="151"/>
      <c r="H34" s="163"/>
      <c r="J34" s="176" t="s">
        <v>129</v>
      </c>
      <c r="K34" s="176" t="s">
        <v>133</v>
      </c>
      <c r="L34" s="168"/>
      <c r="M34" s="168"/>
      <c r="N34" s="168"/>
      <c r="O34" s="168"/>
    </row>
    <row r="35" spans="1:18" ht="18.75" customHeight="1">
      <c r="A35" s="66">
        <v>1</v>
      </c>
      <c r="B35" s="83" t="s">
        <v>129</v>
      </c>
      <c r="C35" s="104"/>
      <c r="D35" s="116">
        <v>1</v>
      </c>
      <c r="E35" s="79" t="s">
        <v>41</v>
      </c>
      <c r="F35" s="135"/>
      <c r="G35" s="152">
        <f>ROUNDDOWN(K35,0)</f>
        <v>8750181</v>
      </c>
      <c r="H35" s="127"/>
      <c r="I35" s="170">
        <f>O33/100</f>
        <v>3.6900000000000002e-002</v>
      </c>
      <c r="J35" s="177">
        <f>G31*I35</f>
        <v>4354821.9863999998</v>
      </c>
      <c r="K35" s="177">
        <f>J35+4395360</f>
        <v>8750181.9864000008</v>
      </c>
      <c r="L35" s="186"/>
      <c r="M35" s="186"/>
      <c r="N35" s="168"/>
      <c r="O35" s="171"/>
    </row>
    <row r="36" spans="1:18" ht="18.75" customHeight="1">
      <c r="A36" s="65"/>
      <c r="B36" s="82"/>
      <c r="C36" s="103"/>
      <c r="D36" s="114"/>
      <c r="E36" s="78"/>
      <c r="F36" s="133"/>
      <c r="G36" s="151"/>
      <c r="H36" s="163"/>
      <c r="J36" s="176" t="s">
        <v>206</v>
      </c>
      <c r="K36" s="181"/>
      <c r="L36" s="186"/>
      <c r="M36" s="186"/>
      <c r="N36" s="168"/>
    </row>
    <row r="37" spans="1:18" ht="18.75" customHeight="1">
      <c r="A37" s="66">
        <v>2</v>
      </c>
      <c r="B37" s="83" t="s">
        <v>132</v>
      </c>
      <c r="C37" s="104"/>
      <c r="D37" s="116">
        <v>1</v>
      </c>
      <c r="E37" s="79" t="s">
        <v>41</v>
      </c>
      <c r="F37" s="135"/>
      <c r="G37" s="152">
        <f>ROUND(J37,0)</f>
        <v>14438766</v>
      </c>
      <c r="H37" s="164"/>
      <c r="I37" s="170">
        <f>R33/100</f>
        <v>0.1139</v>
      </c>
      <c r="J37" s="177">
        <f>R22*I37</f>
        <v>14438765.626650961</v>
      </c>
      <c r="K37" s="181"/>
      <c r="L37" s="186"/>
      <c r="M37" s="186"/>
      <c r="N37" s="168"/>
      <c r="O37" s="171"/>
    </row>
    <row r="38" spans="1:18" ht="18.75" customHeight="1">
      <c r="A38" s="65"/>
      <c r="B38" s="82"/>
      <c r="C38" s="103"/>
      <c r="D38" s="114"/>
      <c r="E38" s="78"/>
      <c r="F38" s="133"/>
      <c r="G38" s="151"/>
      <c r="H38" s="163"/>
      <c r="J38" s="176" t="s">
        <v>207</v>
      </c>
      <c r="K38" s="182"/>
      <c r="L38" s="186"/>
      <c r="M38" s="186"/>
    </row>
    <row r="39" spans="1:18" ht="18.75" customHeight="1">
      <c r="A39" s="66">
        <v>3</v>
      </c>
      <c r="B39" s="83" t="s">
        <v>134</v>
      </c>
      <c r="C39" s="104"/>
      <c r="D39" s="116">
        <v>1</v>
      </c>
      <c r="E39" s="79" t="s">
        <v>41</v>
      </c>
      <c r="F39" s="135"/>
      <c r="G39" s="153">
        <f>ROUND(K39,0)</f>
        <v>17848742</v>
      </c>
      <c r="H39" s="159"/>
      <c r="I39" s="170">
        <f>U29/100</f>
        <v>0.12640000000000001</v>
      </c>
      <c r="J39" s="177">
        <f>U22*I39</f>
        <v>17848413.623880964</v>
      </c>
      <c r="K39" s="183">
        <f>J39+328</f>
        <v>17848741.623880964</v>
      </c>
      <c r="L39" s="186"/>
      <c r="M39" s="186"/>
      <c r="O39" s="171"/>
    </row>
    <row r="40" spans="1:18" ht="18.75" customHeight="1">
      <c r="A40" s="65"/>
      <c r="B40" s="82"/>
      <c r="C40" s="103"/>
      <c r="D40" s="114"/>
      <c r="E40" s="78"/>
      <c r="F40" s="133"/>
      <c r="G40" s="151"/>
      <c r="H40" s="163"/>
      <c r="J40" s="7"/>
      <c r="K40" s="184"/>
      <c r="L40" s="186"/>
      <c r="M40" s="186"/>
    </row>
    <row r="41" spans="1:18" ht="18.75" customHeight="1">
      <c r="A41" s="66"/>
      <c r="B41" s="83"/>
      <c r="C41" s="104"/>
      <c r="D41" s="116"/>
      <c r="E41" s="79"/>
      <c r="F41" s="135"/>
      <c r="G41" s="152"/>
      <c r="H41" s="159"/>
      <c r="J41" s="178"/>
      <c r="K41" s="180"/>
      <c r="L41" s="186"/>
      <c r="M41" s="186"/>
    </row>
    <row r="42" spans="1:18" ht="18.75" customHeight="1">
      <c r="A42" s="65"/>
      <c r="B42" s="82"/>
      <c r="C42" s="103"/>
      <c r="D42" s="114"/>
      <c r="E42" s="125"/>
      <c r="F42" s="133"/>
      <c r="G42" s="154"/>
      <c r="H42" s="163"/>
      <c r="L42" s="186"/>
      <c r="M42" s="186"/>
    </row>
    <row r="43" spans="1:18" ht="18.75" customHeight="1">
      <c r="A43" s="68"/>
      <c r="B43" s="83" t="s">
        <v>136</v>
      </c>
      <c r="C43" s="104"/>
      <c r="D43" s="116">
        <v>1</v>
      </c>
      <c r="E43" s="79" t="s">
        <v>41</v>
      </c>
      <c r="F43" s="135"/>
      <c r="G43" s="152">
        <f>SUM(G34:G39)</f>
        <v>41037689</v>
      </c>
      <c r="H43" s="159"/>
      <c r="I43" s="171" t="s">
        <v>142</v>
      </c>
      <c r="K43" s="168">
        <f>G35+G37+K39</f>
        <v>41037688.623880967</v>
      </c>
      <c r="L43" s="186"/>
      <c r="M43" s="186"/>
      <c r="O43" s="171"/>
    </row>
    <row r="44" spans="1:18" ht="18.75" customHeight="1">
      <c r="A44" s="65"/>
      <c r="B44" s="82"/>
      <c r="C44" s="103"/>
      <c r="D44" s="114"/>
      <c r="E44" s="125"/>
      <c r="F44" s="133"/>
      <c r="G44" s="154"/>
      <c r="H44" s="160"/>
      <c r="L44" s="186"/>
    </row>
    <row r="45" spans="1:18" ht="18.75" customHeight="1">
      <c r="A45" s="69"/>
      <c r="B45" s="86"/>
      <c r="C45" s="104"/>
      <c r="D45" s="116"/>
      <c r="E45" s="79"/>
      <c r="F45" s="135"/>
      <c r="G45" s="152"/>
      <c r="H45" s="161"/>
      <c r="J45" s="168"/>
    </row>
    <row r="46" spans="1:18" ht="18.75" customHeight="1">
      <c r="A46" s="65"/>
      <c r="B46" s="82"/>
      <c r="C46" s="103"/>
      <c r="D46" s="114"/>
      <c r="E46" s="125"/>
      <c r="F46" s="133"/>
      <c r="G46" s="154"/>
      <c r="H46" s="160"/>
    </row>
    <row r="47" spans="1:18" ht="18.75" customHeight="1">
      <c r="A47" s="69"/>
      <c r="B47" s="86"/>
      <c r="C47" s="104"/>
      <c r="D47" s="116"/>
      <c r="E47" s="79"/>
      <c r="F47" s="135"/>
      <c r="G47" s="152"/>
      <c r="H47" s="161"/>
      <c r="J47" s="168"/>
    </row>
    <row r="48" spans="1:18" ht="18.75" customHeight="1">
      <c r="A48" s="65"/>
      <c r="B48" s="82"/>
      <c r="C48" s="103"/>
      <c r="D48" s="114"/>
      <c r="E48" s="78"/>
      <c r="F48" s="142"/>
      <c r="G48" s="151"/>
      <c r="H48" s="160"/>
    </row>
    <row r="49" spans="1:15" ht="18.75" customHeight="1">
      <c r="A49" s="70"/>
      <c r="B49" s="83" t="s">
        <v>137</v>
      </c>
      <c r="C49" s="104"/>
      <c r="D49" s="116">
        <v>1</v>
      </c>
      <c r="E49" s="79" t="s">
        <v>41</v>
      </c>
      <c r="F49" s="135"/>
      <c r="G49" s="152">
        <f>G31+G43</f>
        <v>159054545</v>
      </c>
      <c r="H49" s="161"/>
      <c r="J49" s="168">
        <f>G31+K43+656</f>
        <v>159055200.62388098</v>
      </c>
      <c r="K49" s="168"/>
      <c r="L49" s="168"/>
      <c r="O49" s="168">
        <f>SUM(G31+G43)</f>
        <v>159054545</v>
      </c>
    </row>
    <row r="50" spans="1:15" ht="18.75" customHeight="1">
      <c r="A50" s="65"/>
      <c r="B50" s="82"/>
      <c r="C50" s="103"/>
      <c r="D50" s="114"/>
      <c r="E50" s="78"/>
      <c r="F50" s="142"/>
      <c r="G50" s="151"/>
      <c r="H50" s="160"/>
    </row>
    <row r="51" spans="1:15" ht="18.75" customHeight="1">
      <c r="A51" s="70"/>
      <c r="B51" s="83" t="s">
        <v>138</v>
      </c>
      <c r="C51" s="104"/>
      <c r="D51" s="116">
        <v>1</v>
      </c>
      <c r="E51" s="79" t="s">
        <v>41</v>
      </c>
      <c r="F51" s="135"/>
      <c r="G51" s="152">
        <f>J51</f>
        <v>15905454.5</v>
      </c>
      <c r="H51" s="161">
        <v>0.1</v>
      </c>
      <c r="I51" s="172">
        <v>0.1</v>
      </c>
      <c r="J51" s="168">
        <f>G49*I51</f>
        <v>15905454.5</v>
      </c>
    </row>
    <row r="52" spans="1:15" ht="18.75" customHeight="1">
      <c r="A52" s="65"/>
      <c r="B52" s="82"/>
      <c r="C52" s="103"/>
      <c r="D52" s="114"/>
      <c r="E52" s="78"/>
      <c r="F52" s="140"/>
      <c r="G52" s="151"/>
      <c r="H52" s="163"/>
    </row>
    <row r="53" spans="1:15" ht="18.75" customHeight="1">
      <c r="A53" s="66"/>
      <c r="B53" s="86"/>
      <c r="C53" s="104"/>
      <c r="D53" s="116"/>
      <c r="E53" s="79"/>
      <c r="F53" s="135"/>
      <c r="G53" s="152"/>
      <c r="H53" s="127"/>
      <c r="J53" s="168"/>
    </row>
    <row r="54" spans="1:15" ht="18.75" customHeight="1">
      <c r="A54" s="65"/>
      <c r="B54" s="82"/>
      <c r="C54" s="103"/>
      <c r="D54" s="114"/>
      <c r="E54" s="78"/>
      <c r="F54" s="140"/>
      <c r="G54" s="151"/>
      <c r="H54" s="163"/>
    </row>
    <row r="55" spans="1:15" ht="18.75" customHeight="1">
      <c r="A55" s="66"/>
      <c r="B55" s="86"/>
      <c r="C55" s="104"/>
      <c r="D55" s="116"/>
      <c r="E55" s="79"/>
      <c r="F55" s="135"/>
      <c r="G55" s="152"/>
      <c r="H55" s="127"/>
    </row>
    <row r="56" spans="1:15" ht="18.75" customHeight="1">
      <c r="A56" s="65"/>
      <c r="B56" s="82"/>
      <c r="C56" s="103"/>
      <c r="D56" s="114"/>
      <c r="E56" s="78"/>
      <c r="F56" s="140"/>
      <c r="G56" s="151"/>
      <c r="H56" s="163"/>
    </row>
    <row r="57" spans="1:15" ht="18.75" customHeight="1">
      <c r="A57" s="66"/>
      <c r="B57" s="83" t="s">
        <v>141</v>
      </c>
      <c r="C57" s="104"/>
      <c r="D57" s="116">
        <v>1</v>
      </c>
      <c r="E57" s="79" t="s">
        <v>41</v>
      </c>
      <c r="F57" s="135"/>
      <c r="G57" s="152">
        <f>SUM(G48:G51)</f>
        <v>174959999.5</v>
      </c>
      <c r="H57" s="127"/>
    </row>
    <row r="58" spans="1:15" ht="18.75" customHeight="1">
      <c r="A58" s="65"/>
      <c r="B58" s="87"/>
      <c r="C58" s="103"/>
      <c r="D58" s="114"/>
      <c r="E58" s="78"/>
      <c r="F58" s="133"/>
      <c r="G58" s="151"/>
      <c r="H58" s="163"/>
    </row>
    <row r="59" spans="1:15" ht="18.75" customHeight="1">
      <c r="A59" s="66"/>
      <c r="B59" s="83"/>
      <c r="C59" s="104"/>
      <c r="D59" s="116"/>
      <c r="E59" s="79"/>
      <c r="F59" s="135"/>
      <c r="G59" s="152"/>
      <c r="H59" s="159"/>
    </row>
    <row r="60" spans="1:15" ht="18.75" customHeight="1">
      <c r="A60" s="71"/>
      <c r="B60" s="88"/>
      <c r="C60" s="106"/>
      <c r="D60" s="117"/>
      <c r="E60" s="126"/>
      <c r="F60" s="143"/>
      <c r="G60" s="149" t="str">
        <f>IF(F60="",IF(D60="","",ROUNDDOWN(D60*F61,0)),IF(D60="","",ROUNDDOWN(D60*F60,0)))</f>
        <v/>
      </c>
      <c r="H60" s="87"/>
    </row>
    <row r="61" spans="1:15" ht="18.75" customHeight="1">
      <c r="A61" s="72"/>
      <c r="B61" s="89"/>
      <c r="C61" s="89"/>
      <c r="D61" s="118"/>
      <c r="E61" s="127"/>
      <c r="F61" s="144"/>
      <c r="G61" s="139" t="str">
        <f>IF(D61="","",ROUNDDOWN(D61*F61,0))</f>
        <v/>
      </c>
      <c r="H61" s="86"/>
    </row>
    <row r="62" spans="1:15" ht="18.75" customHeight="1">
      <c r="A62" s="73"/>
      <c r="B62" s="88"/>
      <c r="C62" s="106"/>
      <c r="D62" s="119"/>
      <c r="E62" s="126"/>
      <c r="F62" s="145"/>
      <c r="G62" s="149" t="str">
        <f>IF(F62="",IF(D62="","",ROUNDDOWN(D62*F63,0)),IF(D62="","",ROUNDDOWN(D62*F62,0)))</f>
        <v/>
      </c>
      <c r="H62" s="92"/>
    </row>
    <row r="63" spans="1:15" ht="18.75" customHeight="1">
      <c r="A63" s="73"/>
      <c r="B63" s="89"/>
      <c r="C63" s="106"/>
      <c r="D63" s="119"/>
      <c r="E63" s="127"/>
      <c r="F63" s="145"/>
      <c r="G63" s="139" t="str">
        <f>IF(D63="","",ROUNDDOWN(D63*F63,0))</f>
        <v/>
      </c>
      <c r="H63" s="92"/>
    </row>
    <row r="64" spans="1:15" ht="18.75" customHeight="1">
      <c r="A64" s="74"/>
      <c r="B64" s="90"/>
      <c r="C64" s="103"/>
      <c r="D64" s="114"/>
      <c r="E64" s="128"/>
      <c r="F64" s="133"/>
      <c r="G64" s="151"/>
      <c r="H64" s="163"/>
    </row>
    <row r="65" spans="1:8" ht="18.75" customHeight="1">
      <c r="A65" s="66"/>
      <c r="B65" s="91"/>
      <c r="C65" s="104"/>
      <c r="D65" s="116"/>
      <c r="E65" s="129"/>
      <c r="F65" s="135"/>
      <c r="G65" s="152"/>
      <c r="H65" s="159"/>
    </row>
    <row r="66" spans="1:8" ht="18.75" customHeight="1">
      <c r="A66" s="74"/>
      <c r="B66" s="87"/>
      <c r="C66" s="103"/>
      <c r="D66" s="114"/>
      <c r="E66" s="128"/>
      <c r="F66" s="133"/>
      <c r="G66" s="151"/>
      <c r="H66" s="163"/>
    </row>
    <row r="67" spans="1:8" ht="18.75" customHeight="1">
      <c r="A67" s="75"/>
      <c r="B67" s="86"/>
      <c r="C67" s="104"/>
      <c r="D67" s="116"/>
      <c r="E67" s="129"/>
      <c r="F67" s="135"/>
      <c r="G67" s="152"/>
      <c r="H67" s="159"/>
    </row>
    <row r="68" spans="1:8" ht="18.75" customHeight="1">
      <c r="A68" s="74"/>
      <c r="B68" s="87"/>
      <c r="C68" s="103"/>
      <c r="D68" s="114"/>
      <c r="E68" s="128"/>
      <c r="F68" s="133"/>
      <c r="G68" s="151"/>
      <c r="H68" s="163"/>
    </row>
    <row r="69" spans="1:8" ht="18.75" customHeight="1">
      <c r="A69" s="75"/>
      <c r="B69" s="86"/>
      <c r="C69" s="104"/>
      <c r="D69" s="116"/>
      <c r="E69" s="129"/>
      <c r="F69" s="135"/>
      <c r="G69" s="152"/>
      <c r="H69" s="159"/>
    </row>
    <row r="70" spans="1:8" ht="18.75" customHeight="1">
      <c r="A70" s="76"/>
      <c r="B70" s="92"/>
      <c r="C70" s="105"/>
      <c r="D70" s="120"/>
      <c r="E70" s="125"/>
      <c r="F70" s="136"/>
      <c r="G70" s="154"/>
      <c r="H70" s="165"/>
    </row>
    <row r="71" spans="1:8" ht="18.75" customHeight="1">
      <c r="A71" s="76"/>
      <c r="B71" s="92"/>
      <c r="C71" s="105"/>
      <c r="D71" s="120"/>
      <c r="E71" s="125"/>
      <c r="F71" s="136"/>
      <c r="G71" s="154"/>
      <c r="H71" s="165"/>
    </row>
    <row r="72" spans="1:8" ht="18.75" customHeight="1">
      <c r="A72" s="74"/>
      <c r="B72" s="87"/>
      <c r="C72" s="103"/>
      <c r="D72" s="114"/>
      <c r="E72" s="128"/>
      <c r="F72" s="133"/>
      <c r="G72" s="151"/>
      <c r="H72" s="163"/>
    </row>
    <row r="73" spans="1:8" ht="18.75" customHeight="1">
      <c r="A73" s="75"/>
      <c r="B73" s="86"/>
      <c r="C73" s="104"/>
      <c r="D73" s="116"/>
      <c r="E73" s="129"/>
      <c r="F73" s="135"/>
      <c r="G73" s="152"/>
      <c r="H73" s="159"/>
    </row>
    <row r="74" spans="1:8" ht="18.75" customHeight="1">
      <c r="A74" s="67"/>
      <c r="B74" s="84"/>
      <c r="C74" s="105"/>
      <c r="D74" s="120"/>
      <c r="E74" s="125"/>
      <c r="F74" s="136"/>
      <c r="G74" s="154"/>
      <c r="H74" s="165"/>
    </row>
    <row r="75" spans="1:8" ht="18.75" customHeight="1">
      <c r="A75" s="66"/>
      <c r="B75" s="86"/>
      <c r="C75" s="104"/>
      <c r="D75" s="116"/>
      <c r="E75" s="79"/>
      <c r="F75" s="135"/>
      <c r="G75" s="152"/>
      <c r="H75" s="159"/>
    </row>
    <row r="76" spans="1:8" ht="18.75" customHeight="1">
      <c r="A76" s="65"/>
      <c r="B76" s="82"/>
      <c r="C76" s="103"/>
      <c r="D76" s="114"/>
      <c r="E76" s="78"/>
      <c r="F76" s="133"/>
      <c r="G76" s="151"/>
      <c r="H76" s="163"/>
    </row>
    <row r="77" spans="1:8" ht="18.75" customHeight="1">
      <c r="A77" s="66"/>
      <c r="B77" s="93"/>
      <c r="C77" s="104"/>
      <c r="D77" s="116"/>
      <c r="E77" s="79"/>
      <c r="F77" s="135"/>
      <c r="G77" s="152"/>
      <c r="H77" s="159"/>
    </row>
    <row r="78" spans="1:8" ht="18.75" customHeight="1">
      <c r="A78" s="67"/>
      <c r="B78" s="94"/>
      <c r="C78" s="105"/>
      <c r="D78" s="120"/>
      <c r="E78" s="130"/>
      <c r="F78" s="136"/>
      <c r="G78" s="154"/>
      <c r="H78" s="165"/>
    </row>
    <row r="79" spans="1:8" ht="18.75" customHeight="1">
      <c r="A79" s="67"/>
      <c r="B79" s="94"/>
      <c r="C79" s="105"/>
      <c r="D79" s="120"/>
      <c r="E79" s="130"/>
      <c r="F79" s="136"/>
      <c r="G79" s="154"/>
      <c r="H79" s="165"/>
    </row>
    <row r="80" spans="1:8" ht="18.75" customHeight="1">
      <c r="A80" s="65"/>
      <c r="B80" s="95"/>
      <c r="C80" s="103"/>
      <c r="D80" s="114"/>
      <c r="E80" s="78"/>
      <c r="F80" s="133"/>
      <c r="G80" s="151"/>
      <c r="H80" s="163"/>
    </row>
    <row r="81" spans="1:18" ht="18.75" customHeight="1">
      <c r="A81" s="66"/>
      <c r="B81" s="93"/>
      <c r="C81" s="104"/>
      <c r="D81" s="116"/>
      <c r="E81" s="79"/>
      <c r="F81" s="135"/>
      <c r="G81" s="152"/>
      <c r="H81" s="159"/>
    </row>
    <row r="82" spans="1:18" ht="18.75" customHeight="1">
      <c r="A82" s="67"/>
      <c r="B82" s="96"/>
      <c r="C82" s="105"/>
      <c r="D82" s="120"/>
      <c r="E82" s="130"/>
      <c r="F82" s="136"/>
      <c r="G82" s="154"/>
      <c r="H82" s="165"/>
    </row>
    <row r="83" spans="1:18" ht="18.75" customHeight="1">
      <c r="A83" s="67"/>
      <c r="B83" s="97"/>
      <c r="C83" s="105"/>
      <c r="D83" s="120"/>
      <c r="E83" s="130"/>
      <c r="F83" s="136"/>
      <c r="G83" s="154"/>
      <c r="H83" s="165"/>
    </row>
    <row r="84" spans="1:18" ht="18.75" customHeight="1">
      <c r="A84" s="65"/>
      <c r="B84" s="98"/>
      <c r="C84" s="103"/>
      <c r="D84" s="114"/>
      <c r="E84" s="78"/>
      <c r="F84" s="133"/>
      <c r="G84" s="151"/>
      <c r="H84" s="163"/>
    </row>
    <row r="85" spans="1:18" ht="18.75" customHeight="1">
      <c r="A85" s="66"/>
      <c r="B85" s="93"/>
      <c r="C85" s="104"/>
      <c r="D85" s="116"/>
      <c r="E85" s="79"/>
      <c r="F85" s="135"/>
      <c r="G85" s="152">
        <f>SUM(G60:G83)</f>
        <v>0</v>
      </c>
      <c r="H85" s="159"/>
    </row>
    <row r="86" spans="1:18" ht="18.75" customHeight="1">
      <c r="A86" s="65"/>
      <c r="B86" s="82"/>
      <c r="C86" s="103"/>
      <c r="D86" s="114"/>
      <c r="E86" s="78"/>
      <c r="F86" s="133"/>
      <c r="G86" s="149"/>
      <c r="H86" s="158"/>
      <c r="Q86" s="168"/>
      <c r="R86" s="168"/>
    </row>
    <row r="87" spans="1:18" ht="18.75" customHeight="1">
      <c r="A87" s="77"/>
      <c r="B87" s="99"/>
      <c r="C87" s="104"/>
      <c r="D87" s="115"/>
      <c r="E87" s="79"/>
      <c r="F87" s="134"/>
      <c r="G87" s="139"/>
      <c r="H87" s="159"/>
      <c r="J87" s="179"/>
      <c r="Q87" s="168"/>
      <c r="R87" s="168"/>
    </row>
    <row r="88" spans="1:18" ht="18.75" customHeight="1">
      <c r="A88" s="78"/>
      <c r="B88" s="100"/>
      <c r="C88" s="107"/>
      <c r="D88" s="114"/>
      <c r="E88" s="131"/>
      <c r="F88" s="133"/>
      <c r="G88" s="155"/>
      <c r="H88" s="160"/>
      <c r="I88" s="168"/>
      <c r="J88" s="7"/>
      <c r="K88" s="184"/>
      <c r="Q88" s="168"/>
      <c r="R88" s="168"/>
    </row>
    <row r="89" spans="1:18" ht="18.75" customHeight="1">
      <c r="A89" s="79"/>
      <c r="B89" s="86"/>
      <c r="C89" s="108"/>
      <c r="D89" s="116"/>
      <c r="E89" s="99"/>
      <c r="F89" s="135"/>
      <c r="G89" s="156"/>
      <c r="H89" s="104"/>
      <c r="J89" s="178">
        <f>ROUNDDOWN((D89*F89),0)</f>
        <v>0</v>
      </c>
      <c r="K89" s="180"/>
      <c r="Q89" s="168"/>
      <c r="R89" s="168"/>
    </row>
    <row r="90" spans="1:18" ht="18.75" customHeight="1">
      <c r="A90" s="78"/>
      <c r="B90" s="100"/>
      <c r="C90" s="107"/>
      <c r="D90" s="121"/>
      <c r="E90" s="131"/>
      <c r="F90" s="133"/>
      <c r="G90" s="155"/>
      <c r="H90" s="166"/>
      <c r="I90" s="168"/>
      <c r="J90" s="7"/>
      <c r="K90" s="184"/>
      <c r="Q90" s="168"/>
      <c r="R90" s="168"/>
    </row>
    <row r="91" spans="1:18" ht="18.75" customHeight="1">
      <c r="A91" s="79"/>
      <c r="B91" s="101"/>
      <c r="C91" s="108"/>
      <c r="D91" s="122"/>
      <c r="E91" s="99"/>
      <c r="F91" s="135"/>
      <c r="G91" s="156"/>
      <c r="H91" s="86"/>
      <c r="J91" s="178">
        <f>ROUNDDOWN((D91*F91),0)</f>
        <v>0</v>
      </c>
      <c r="K91" s="180"/>
      <c r="Q91" s="168"/>
      <c r="R91" s="168"/>
    </row>
    <row r="92" spans="1:18" ht="18.75" customHeight="1">
      <c r="A92" s="78"/>
      <c r="B92" s="100"/>
      <c r="C92" s="107"/>
      <c r="D92" s="121"/>
      <c r="E92" s="131"/>
      <c r="F92" s="133"/>
      <c r="G92" s="155"/>
      <c r="H92" s="166"/>
      <c r="I92" s="168"/>
      <c r="J92" s="7"/>
      <c r="K92" s="184"/>
      <c r="Q92" s="168"/>
      <c r="R92" s="168"/>
    </row>
    <row r="93" spans="1:18" ht="18.75" customHeight="1">
      <c r="A93" s="79"/>
      <c r="B93" s="101"/>
      <c r="C93" s="108"/>
      <c r="D93" s="122"/>
      <c r="E93" s="99"/>
      <c r="F93" s="135"/>
      <c r="G93" s="156"/>
      <c r="H93" s="86"/>
      <c r="J93" s="178">
        <f>ROUNDDOWN((D93*F93),0)</f>
        <v>0</v>
      </c>
      <c r="K93" s="180"/>
      <c r="Q93" s="168"/>
      <c r="R93" s="168"/>
    </row>
    <row r="94" spans="1:18" ht="18.75" customHeight="1">
      <c r="A94" s="78"/>
      <c r="B94" s="100"/>
      <c r="C94" s="109"/>
      <c r="D94" s="121"/>
      <c r="E94" s="131"/>
      <c r="F94" s="133"/>
      <c r="G94" s="155"/>
      <c r="H94" s="160"/>
      <c r="I94" s="168"/>
      <c r="J94" s="7"/>
      <c r="K94" s="184"/>
      <c r="Q94" s="168"/>
      <c r="R94" s="168"/>
    </row>
    <row r="95" spans="1:18" ht="18.75" customHeight="1">
      <c r="A95" s="80"/>
      <c r="B95" s="101"/>
      <c r="C95" s="110"/>
      <c r="D95" s="122"/>
      <c r="E95" s="99"/>
      <c r="F95" s="135"/>
      <c r="G95" s="156"/>
      <c r="H95" s="104"/>
      <c r="J95" s="178">
        <f>ROUNDDOWN((D95*F95),0)</f>
        <v>0</v>
      </c>
      <c r="K95" s="180"/>
      <c r="Q95" s="168"/>
      <c r="R95" s="168"/>
    </row>
    <row r="96" spans="1:18" ht="18.75" customHeight="1">
      <c r="A96" s="78"/>
      <c r="B96" s="102"/>
      <c r="C96" s="111"/>
      <c r="D96" s="121"/>
      <c r="E96" s="82"/>
      <c r="F96" s="133"/>
      <c r="G96" s="155"/>
      <c r="H96" s="160"/>
      <c r="I96" s="168"/>
      <c r="J96" s="7"/>
      <c r="K96" s="184"/>
      <c r="Q96" s="168"/>
      <c r="R96" s="168"/>
    </row>
    <row r="97" spans="1:18" ht="18.75" customHeight="1">
      <c r="A97" s="79"/>
      <c r="B97" s="101"/>
      <c r="C97" s="112"/>
      <c r="D97" s="122"/>
      <c r="E97" s="99"/>
      <c r="F97" s="135"/>
      <c r="G97" s="156"/>
      <c r="H97" s="104"/>
      <c r="J97" s="178">
        <f>ROUNDDOWN((D97*F97),0)</f>
        <v>0</v>
      </c>
      <c r="K97" s="180"/>
      <c r="Q97" s="168"/>
      <c r="R97" s="168"/>
    </row>
    <row r="98" spans="1:18" ht="18.75" customHeight="1">
      <c r="A98" s="78"/>
      <c r="B98" s="100"/>
      <c r="C98" s="109"/>
      <c r="D98" s="121"/>
      <c r="E98" s="82"/>
      <c r="F98" s="142"/>
      <c r="G98" s="151"/>
      <c r="H98" s="163"/>
      <c r="I98" s="173"/>
      <c r="J98" s="173"/>
      <c r="K98" s="185"/>
      <c r="Q98" s="168"/>
      <c r="R98" s="168"/>
    </row>
    <row r="99" spans="1:18" ht="18.75" customHeight="1">
      <c r="A99" s="79"/>
      <c r="B99" s="101"/>
      <c r="C99" s="110"/>
      <c r="D99" s="122"/>
      <c r="E99" s="99"/>
      <c r="F99" s="135"/>
      <c r="G99" s="156"/>
      <c r="H99" s="167"/>
      <c r="I99" s="173"/>
      <c r="J99" s="173"/>
      <c r="K99" s="185"/>
      <c r="Q99" s="168"/>
      <c r="R99" s="168"/>
    </row>
    <row r="100" spans="1:18" ht="18.75" customHeight="1">
      <c r="A100" s="65"/>
      <c r="B100" s="87"/>
      <c r="C100" s="87"/>
      <c r="D100" s="114"/>
      <c r="E100" s="82"/>
      <c r="F100" s="133"/>
      <c r="G100" s="151"/>
      <c r="H100" s="163"/>
      <c r="I100" s="173"/>
      <c r="J100" s="173"/>
      <c r="K100" s="185"/>
      <c r="Q100" s="168"/>
      <c r="R100" s="168"/>
    </row>
    <row r="101" spans="1:18" ht="18.75" customHeight="1">
      <c r="A101" s="66"/>
      <c r="B101" s="86"/>
      <c r="C101" s="110"/>
      <c r="D101" s="116"/>
      <c r="E101" s="99"/>
      <c r="F101" s="135"/>
      <c r="G101" s="156"/>
      <c r="H101" s="167"/>
      <c r="I101" s="173"/>
      <c r="J101" s="173"/>
      <c r="K101" s="185"/>
      <c r="Q101" s="168"/>
      <c r="R101" s="168"/>
    </row>
    <row r="102" spans="1:18" ht="18.75" customHeight="1">
      <c r="A102" s="65"/>
      <c r="B102" s="82"/>
      <c r="C102" s="87"/>
      <c r="D102" s="114"/>
      <c r="E102" s="82"/>
      <c r="F102" s="133"/>
      <c r="G102" s="151"/>
      <c r="H102" s="163"/>
      <c r="I102" s="173"/>
      <c r="J102" s="173"/>
      <c r="K102" s="185"/>
      <c r="Q102" s="168"/>
      <c r="R102" s="168"/>
    </row>
    <row r="103" spans="1:18" ht="18.75" customHeight="1">
      <c r="A103" s="79"/>
      <c r="B103" s="86"/>
      <c r="C103" s="86"/>
      <c r="D103" s="116"/>
      <c r="E103" s="99"/>
      <c r="F103" s="135"/>
      <c r="G103" s="156"/>
      <c r="H103" s="167"/>
      <c r="I103" s="173"/>
      <c r="J103" s="173"/>
      <c r="K103" s="185"/>
      <c r="Q103" s="168"/>
      <c r="R103" s="168"/>
    </row>
    <row r="104" spans="1:18" ht="18.75" customHeight="1">
      <c r="A104" s="65"/>
      <c r="B104" s="82"/>
      <c r="C104" s="87"/>
      <c r="D104" s="114"/>
      <c r="E104" s="82"/>
      <c r="F104" s="133"/>
      <c r="G104" s="151"/>
      <c r="H104" s="163"/>
      <c r="K104" s="185"/>
      <c r="Q104" s="168"/>
      <c r="R104" s="168"/>
    </row>
    <row r="105" spans="1:18" ht="18.75" customHeight="1">
      <c r="A105" s="66"/>
      <c r="B105" s="86"/>
      <c r="C105" s="86"/>
      <c r="D105" s="116"/>
      <c r="E105" s="99"/>
      <c r="F105" s="135"/>
      <c r="G105" s="156"/>
      <c r="H105" s="167"/>
      <c r="K105" s="185"/>
      <c r="Q105" s="168"/>
      <c r="R105" s="168"/>
    </row>
    <row r="106" spans="1:18" ht="18.75" customHeight="1">
      <c r="A106" s="78"/>
      <c r="B106" s="100"/>
      <c r="C106" s="109"/>
      <c r="D106" s="121"/>
      <c r="E106" s="82"/>
      <c r="F106" s="146"/>
      <c r="G106" s="146"/>
      <c r="H106" s="100"/>
      <c r="K106" s="185"/>
      <c r="Q106" s="168"/>
      <c r="R106" s="168"/>
    </row>
    <row r="107" spans="1:18" ht="18.75" customHeight="1">
      <c r="A107" s="79"/>
      <c r="B107" s="101"/>
      <c r="C107" s="110"/>
      <c r="D107" s="122"/>
      <c r="E107" s="99"/>
      <c r="F107" s="147"/>
      <c r="G107" s="156"/>
      <c r="H107" s="167"/>
      <c r="K107" s="185"/>
      <c r="Q107" s="168"/>
      <c r="R107" s="168"/>
    </row>
    <row r="108" spans="1:18" ht="18.75" customHeight="1">
      <c r="A108" s="78"/>
      <c r="B108" s="100"/>
      <c r="C108" s="109"/>
      <c r="D108" s="121"/>
      <c r="E108" s="131"/>
      <c r="F108" s="146"/>
      <c r="G108" s="146"/>
      <c r="H108" s="100"/>
      <c r="K108" s="185"/>
      <c r="Q108" s="168"/>
      <c r="R108" s="168"/>
    </row>
    <row r="109" spans="1:18" ht="18.75" customHeight="1">
      <c r="A109" s="79"/>
      <c r="B109" s="101"/>
      <c r="C109" s="110"/>
      <c r="D109" s="122"/>
      <c r="E109" s="99"/>
      <c r="F109" s="147"/>
      <c r="G109" s="156"/>
      <c r="H109" s="167"/>
      <c r="K109" s="185"/>
      <c r="Q109" s="168"/>
      <c r="R109" s="168"/>
    </row>
    <row r="110" spans="1:18" ht="18.75" customHeight="1">
      <c r="A110" s="78"/>
      <c r="B110" s="100"/>
      <c r="C110" s="109"/>
      <c r="D110" s="121"/>
      <c r="E110" s="131"/>
      <c r="F110" s="146"/>
      <c r="G110" s="146"/>
      <c r="H110" s="100"/>
      <c r="K110" s="185"/>
      <c r="Q110" s="168"/>
      <c r="R110" s="168"/>
    </row>
    <row r="111" spans="1:18" ht="18.75" customHeight="1">
      <c r="A111" s="79"/>
      <c r="B111" s="101"/>
      <c r="C111" s="110"/>
      <c r="D111" s="122"/>
      <c r="E111" s="99"/>
      <c r="F111" s="147"/>
      <c r="G111" s="156"/>
      <c r="H111" s="167"/>
      <c r="K111" s="185"/>
      <c r="Q111" s="168"/>
      <c r="R111" s="168"/>
    </row>
    <row r="112" spans="1:18" ht="18.75" customHeight="1">
      <c r="A112" s="78"/>
      <c r="B112" s="82"/>
      <c r="C112" s="103"/>
      <c r="D112" s="114"/>
      <c r="E112" s="78"/>
      <c r="F112" s="133"/>
      <c r="G112" s="151" t="str">
        <f>IF(F112="",IF(D112="","",D112*F113),IF(D112="","",D112*F112))</f>
        <v/>
      </c>
      <c r="H112" s="100"/>
      <c r="J112" s="7"/>
      <c r="K112" s="184">
        <f>SUM(K88:K111)</f>
        <v>0</v>
      </c>
      <c r="Q112" s="168"/>
      <c r="R112" s="168"/>
    </row>
    <row r="113" spans="1:18" ht="18.75" customHeight="1">
      <c r="A113" s="79"/>
      <c r="B113" s="93"/>
      <c r="C113" s="104"/>
      <c r="D113" s="116"/>
      <c r="E113" s="79"/>
      <c r="F113" s="135"/>
      <c r="G113" s="152"/>
      <c r="H113" s="167"/>
      <c r="J113" s="178">
        <f>SUM(J88:J111)</f>
        <v>0</v>
      </c>
      <c r="K113" s="7"/>
      <c r="Q113" s="168"/>
      <c r="R113" s="168"/>
    </row>
  </sheetData>
  <mergeCells count="4">
    <mergeCell ref="N25:O25"/>
    <mergeCell ref="Q25:R25"/>
    <mergeCell ref="T25:U25"/>
    <mergeCell ref="C96:C97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85" fitToWidth="1" fitToHeight="1" orientation="landscape" usePrinterDefaults="1" r:id="rId1"/>
  <headerFooter alignWithMargins="0"/>
  <rowBreaks count="3" manualBreakCount="3">
    <brk id="31" max="7" man="1"/>
    <brk id="57" max="7" man="1"/>
    <brk id="85" min="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2" tint="-0.25"/>
  </sheetPr>
  <dimension ref="A1:X92"/>
  <sheetViews>
    <sheetView showZeros="0" view="pageBreakPreview" zoomScaleSheetLayoutView="100" workbookViewId="0">
      <selection activeCell="B7" sqref="B7"/>
    </sheetView>
  </sheetViews>
  <sheetFormatPr defaultColWidth="9" defaultRowHeight="16.5" customHeight="1"/>
  <cols>
    <col min="1" max="1" width="5.125" style="204" customWidth="1"/>
    <col min="2" max="2" width="22.5" style="205" customWidth="1"/>
    <col min="3" max="3" width="32.875" style="206" customWidth="1"/>
    <col min="4" max="4" width="11.125" style="207" customWidth="1"/>
    <col min="5" max="5" width="5.125" style="204" customWidth="1"/>
    <col min="6" max="6" width="12.75" style="208" customWidth="1"/>
    <col min="7" max="7" width="17.75" style="208" customWidth="1"/>
    <col min="8" max="8" width="27.75" style="209" customWidth="1"/>
    <col min="9" max="9" width="12.75" style="1" customWidth="1"/>
    <col min="10" max="10" width="9.625" style="1" customWidth="1"/>
    <col min="11" max="11" width="11.625" style="1" bestFit="1" customWidth="1"/>
    <col min="12" max="13" width="9.375" style="1" customWidth="1"/>
    <col min="14" max="14" width="13.875" style="63" bestFit="1" customWidth="1"/>
    <col min="15" max="15" width="3.75" style="63" customWidth="1"/>
    <col min="16" max="16" width="11.625" style="63" bestFit="1" customWidth="1"/>
    <col min="17" max="17" width="11.625" style="63" customWidth="1"/>
    <col min="18" max="18" width="11.875" style="63" customWidth="1"/>
    <col min="19" max="19" width="13.375" style="63" customWidth="1"/>
    <col min="20" max="20" width="12.375" style="63" customWidth="1"/>
    <col min="21" max="21" width="14.125" style="63" bestFit="1" customWidth="1"/>
    <col min="22" max="22" width="14.75" style="63" customWidth="1"/>
    <col min="23" max="16384" width="9" style="63"/>
  </cols>
  <sheetData>
    <row r="1" spans="1:24" ht="20.100000000000001" customHeight="1">
      <c r="A1" s="71" t="s">
        <v>33</v>
      </c>
      <c r="B1" s="210" t="s">
        <v>11</v>
      </c>
      <c r="C1" s="210" t="s">
        <v>35</v>
      </c>
      <c r="D1" s="213" t="s">
        <v>12</v>
      </c>
      <c r="E1" s="71" t="s">
        <v>16</v>
      </c>
      <c r="F1" s="218" t="s">
        <v>2</v>
      </c>
      <c r="G1" s="218" t="s">
        <v>1</v>
      </c>
      <c r="H1" s="222" t="s">
        <v>7</v>
      </c>
      <c r="I1" s="29"/>
      <c r="J1" s="29"/>
      <c r="K1" s="29"/>
      <c r="L1" s="29"/>
      <c r="M1" s="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0.100000000000001" customHeight="1">
      <c r="A2" s="72"/>
      <c r="B2" s="211"/>
      <c r="C2" s="211"/>
      <c r="D2" s="214"/>
      <c r="E2" s="72"/>
      <c r="F2" s="219"/>
      <c r="G2" s="219"/>
      <c r="H2" s="77"/>
      <c r="I2" s="29"/>
      <c r="J2" s="29"/>
      <c r="K2" s="227"/>
      <c r="L2" s="29"/>
      <c r="M2" s="29"/>
      <c r="N2" s="229"/>
      <c r="O2" s="228"/>
      <c r="P2" s="229"/>
      <c r="Q2" s="229"/>
      <c r="R2" s="229"/>
      <c r="S2" s="229"/>
      <c r="T2" s="229"/>
      <c r="U2" s="229"/>
      <c r="V2" s="228"/>
      <c r="W2" s="228"/>
      <c r="X2" s="228"/>
    </row>
    <row r="3" spans="1:24" ht="17.45" customHeight="1">
      <c r="A3" s="71"/>
      <c r="B3" s="95"/>
      <c r="C3" s="88"/>
      <c r="D3" s="215"/>
      <c r="E3" s="217"/>
      <c r="F3" s="143"/>
      <c r="G3" s="143"/>
      <c r="H3" s="87"/>
      <c r="I3" s="223"/>
      <c r="J3" s="28"/>
      <c r="K3" s="225"/>
      <c r="L3" s="28"/>
      <c r="M3" s="28"/>
      <c r="N3" s="230"/>
      <c r="O3" s="230"/>
      <c r="P3" s="230"/>
      <c r="Q3" s="230"/>
      <c r="R3" s="230"/>
      <c r="S3" s="230"/>
      <c r="T3" s="230"/>
      <c r="U3" s="228"/>
      <c r="V3" s="228"/>
      <c r="W3" s="228"/>
      <c r="X3" s="228"/>
    </row>
    <row r="4" spans="1:24" ht="17.45" customHeight="1">
      <c r="A4" s="72" t="s">
        <v>64</v>
      </c>
      <c r="B4" s="212" t="s">
        <v>47</v>
      </c>
      <c r="C4" s="89"/>
      <c r="D4" s="216"/>
      <c r="E4" s="127"/>
      <c r="F4" s="220"/>
      <c r="G4" s="144"/>
      <c r="H4" s="86"/>
      <c r="I4" s="28"/>
      <c r="J4" s="28"/>
      <c r="K4" s="225"/>
      <c r="L4" s="28"/>
      <c r="M4" s="28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17.45" customHeight="1">
      <c r="A5" s="71"/>
      <c r="B5" s="98"/>
      <c r="C5" s="88"/>
      <c r="D5" s="215"/>
      <c r="E5" s="217"/>
      <c r="F5" s="143"/>
      <c r="G5" s="143"/>
      <c r="H5" s="87"/>
      <c r="I5" s="28"/>
      <c r="J5" s="28"/>
      <c r="K5" s="225"/>
      <c r="L5" s="28"/>
      <c r="M5" s="28"/>
      <c r="N5" s="230"/>
      <c r="O5" s="230"/>
      <c r="P5" s="230"/>
      <c r="Q5" s="230"/>
      <c r="R5" s="230"/>
      <c r="S5" s="230"/>
      <c r="T5" s="230"/>
      <c r="U5" s="228"/>
      <c r="V5" s="228"/>
      <c r="W5" s="228"/>
      <c r="X5" s="228"/>
    </row>
    <row r="6" spans="1:24" ht="17.45" customHeight="1">
      <c r="A6" s="72"/>
      <c r="B6" s="212" t="s">
        <v>294</v>
      </c>
      <c r="C6" s="89"/>
      <c r="D6" s="216">
        <v>1</v>
      </c>
      <c r="E6" s="127" t="s">
        <v>41</v>
      </c>
      <c r="F6" s="144"/>
      <c r="G6" s="221">
        <f>'建築工事（救助訓練塔）総括'!G62</f>
        <v>114047856</v>
      </c>
      <c r="H6" s="86"/>
      <c r="I6" s="224">
        <f>G6</f>
        <v>114047856</v>
      </c>
      <c r="J6" s="28"/>
      <c r="K6" s="28"/>
      <c r="L6" s="28"/>
      <c r="M6" s="28"/>
      <c r="N6" s="230"/>
      <c r="O6" s="230"/>
      <c r="P6" s="230"/>
      <c r="Q6" s="230"/>
      <c r="R6" s="230"/>
      <c r="S6" s="230"/>
      <c r="T6" s="230"/>
      <c r="U6" s="230"/>
      <c r="V6" s="230"/>
      <c r="W6" s="228"/>
      <c r="X6" s="228"/>
    </row>
    <row r="7" spans="1:24" ht="17.45" customHeight="1">
      <c r="A7" s="71"/>
      <c r="B7" s="98"/>
      <c r="C7" s="88"/>
      <c r="D7" s="215"/>
      <c r="E7" s="217"/>
      <c r="F7" s="143"/>
      <c r="G7" s="143"/>
      <c r="H7" s="87"/>
      <c r="I7" s="28"/>
      <c r="J7" s="28"/>
      <c r="K7" s="28"/>
      <c r="L7" s="28"/>
      <c r="M7" s="28"/>
      <c r="N7" s="230"/>
      <c r="O7" s="230"/>
      <c r="P7" s="230"/>
      <c r="Q7" s="230"/>
      <c r="R7" s="230"/>
      <c r="S7" s="230"/>
      <c r="T7" s="230"/>
      <c r="U7" s="228"/>
      <c r="V7" s="228"/>
      <c r="W7" s="228"/>
      <c r="X7" s="228"/>
    </row>
    <row r="8" spans="1:24" ht="17.45" customHeight="1">
      <c r="A8" s="72"/>
      <c r="B8" s="212"/>
      <c r="C8" s="89"/>
      <c r="D8" s="216"/>
      <c r="E8" s="127"/>
      <c r="F8" s="144"/>
      <c r="G8" s="221"/>
      <c r="H8" s="86"/>
      <c r="I8" s="225">
        <f>G8</f>
        <v>0</v>
      </c>
      <c r="J8" s="28"/>
      <c r="K8" s="28"/>
      <c r="L8" s="28"/>
      <c r="M8" s="28"/>
      <c r="N8" s="230"/>
      <c r="O8" s="230"/>
      <c r="P8" s="230"/>
      <c r="Q8" s="230"/>
      <c r="R8" s="230"/>
      <c r="S8" s="230"/>
      <c r="T8" s="230"/>
      <c r="U8" s="230"/>
      <c r="V8" s="230"/>
      <c r="W8" s="228"/>
      <c r="X8" s="228"/>
    </row>
    <row r="9" spans="1:24" ht="17.45" customHeight="1">
      <c r="A9" s="71"/>
      <c r="B9" s="98"/>
      <c r="C9" s="88"/>
      <c r="D9" s="215"/>
      <c r="E9" s="217"/>
      <c r="F9" s="143"/>
      <c r="G9" s="143"/>
      <c r="H9" s="87"/>
      <c r="I9" s="28"/>
      <c r="J9" s="28"/>
      <c r="K9" s="28"/>
      <c r="L9" s="28"/>
      <c r="M9" s="28"/>
      <c r="N9" s="230"/>
      <c r="O9" s="230"/>
      <c r="P9" s="230"/>
      <c r="Q9" s="230"/>
      <c r="R9" s="230"/>
      <c r="S9" s="230"/>
      <c r="T9" s="230"/>
      <c r="U9" s="228"/>
      <c r="V9" s="228"/>
      <c r="W9" s="228"/>
      <c r="X9" s="228"/>
    </row>
    <row r="10" spans="1:24" ht="17.45" customHeight="1">
      <c r="A10" s="72"/>
      <c r="B10" s="212"/>
      <c r="C10" s="89"/>
      <c r="D10" s="216"/>
      <c r="E10" s="127"/>
      <c r="F10" s="144"/>
      <c r="G10" s="221"/>
      <c r="H10" s="86"/>
      <c r="I10" s="225">
        <f>G10</f>
        <v>0</v>
      </c>
      <c r="J10" s="28"/>
      <c r="K10" s="28"/>
      <c r="L10" s="28"/>
      <c r="M10" s="28"/>
      <c r="N10" s="230"/>
      <c r="O10" s="230"/>
      <c r="P10" s="230"/>
      <c r="Q10" s="230"/>
      <c r="R10" s="230"/>
      <c r="S10" s="230"/>
      <c r="T10" s="230"/>
      <c r="U10" s="230"/>
      <c r="V10" s="230"/>
      <c r="W10" s="228"/>
      <c r="X10" s="228"/>
    </row>
    <row r="11" spans="1:24" ht="17.45" customHeight="1">
      <c r="A11" s="71"/>
      <c r="B11" s="98"/>
      <c r="C11" s="88"/>
      <c r="D11" s="215"/>
      <c r="E11" s="217"/>
      <c r="F11" s="143"/>
      <c r="G11" s="143"/>
      <c r="H11" s="87"/>
      <c r="I11" s="28"/>
      <c r="J11" s="28"/>
      <c r="K11" s="28"/>
      <c r="L11" s="28"/>
      <c r="M11" s="28"/>
      <c r="N11" s="230"/>
      <c r="O11" s="230"/>
      <c r="P11" s="230"/>
      <c r="Q11" s="230"/>
      <c r="R11" s="230"/>
      <c r="S11" s="230"/>
      <c r="T11" s="230"/>
      <c r="U11" s="228"/>
      <c r="V11" s="228"/>
      <c r="W11" s="228"/>
      <c r="X11" s="228"/>
    </row>
    <row r="12" spans="1:24" ht="17.45" customHeight="1">
      <c r="A12" s="72"/>
      <c r="B12" s="212"/>
      <c r="C12" s="89"/>
      <c r="D12" s="216"/>
      <c r="E12" s="127"/>
      <c r="F12" s="144"/>
      <c r="G12" s="221"/>
      <c r="H12" s="86"/>
      <c r="I12" s="225">
        <f>G12</f>
        <v>0</v>
      </c>
      <c r="J12" s="28"/>
      <c r="K12" s="28"/>
      <c r="L12" s="28"/>
      <c r="M12" s="28"/>
      <c r="N12" s="230"/>
      <c r="O12" s="230"/>
      <c r="P12" s="230"/>
      <c r="Q12" s="230"/>
      <c r="R12" s="230"/>
      <c r="S12" s="230"/>
      <c r="T12" s="230"/>
      <c r="U12" s="230"/>
      <c r="V12" s="230"/>
      <c r="W12" s="228"/>
      <c r="X12" s="228"/>
    </row>
    <row r="13" spans="1:24" ht="17.45" customHeight="1">
      <c r="A13" s="71"/>
      <c r="B13" s="98"/>
      <c r="C13" s="88"/>
      <c r="D13" s="215"/>
      <c r="E13" s="217"/>
      <c r="F13" s="143"/>
      <c r="G13" s="143"/>
      <c r="H13" s="87"/>
      <c r="I13" s="28"/>
      <c r="J13" s="28"/>
      <c r="K13" s="28"/>
      <c r="L13" s="28"/>
      <c r="M13" s="28"/>
      <c r="N13" s="230"/>
      <c r="O13" s="230"/>
      <c r="P13" s="230"/>
      <c r="Q13" s="230"/>
      <c r="R13" s="230"/>
      <c r="S13" s="230"/>
      <c r="T13" s="230"/>
      <c r="U13" s="228"/>
      <c r="V13" s="228"/>
      <c r="W13" s="228"/>
      <c r="X13" s="228"/>
    </row>
    <row r="14" spans="1:24" ht="17.45" customHeight="1">
      <c r="A14" s="72"/>
      <c r="B14" s="212"/>
      <c r="C14" s="89"/>
      <c r="D14" s="216"/>
      <c r="E14" s="127"/>
      <c r="F14" s="144"/>
      <c r="G14" s="221"/>
      <c r="H14" s="86"/>
      <c r="I14" s="225">
        <f>G14</f>
        <v>0</v>
      </c>
      <c r="J14" s="28"/>
      <c r="K14" s="28"/>
      <c r="L14" s="28"/>
      <c r="M14" s="28"/>
      <c r="N14" s="230"/>
      <c r="O14" s="230"/>
      <c r="P14" s="230"/>
      <c r="Q14" s="230"/>
      <c r="R14" s="230"/>
      <c r="S14" s="230"/>
      <c r="T14" s="230"/>
      <c r="U14" s="230"/>
      <c r="V14" s="230"/>
      <c r="W14" s="228"/>
      <c r="X14" s="228"/>
    </row>
    <row r="15" spans="1:24" ht="17.45" customHeight="1">
      <c r="A15" s="71"/>
      <c r="B15" s="98"/>
      <c r="C15" s="88"/>
      <c r="D15" s="215"/>
      <c r="E15" s="217"/>
      <c r="F15" s="143"/>
      <c r="G15" s="143"/>
      <c r="H15" s="87"/>
      <c r="I15" s="28"/>
      <c r="J15" s="28"/>
      <c r="K15" s="28"/>
      <c r="L15" s="28"/>
      <c r="M15" s="28"/>
      <c r="N15" s="230"/>
      <c r="O15" s="230"/>
      <c r="P15" s="230"/>
      <c r="Q15" s="230"/>
      <c r="R15" s="230"/>
      <c r="S15" s="230"/>
      <c r="T15" s="230"/>
      <c r="U15" s="228"/>
      <c r="V15" s="228"/>
      <c r="W15" s="228"/>
      <c r="X15" s="228"/>
    </row>
    <row r="16" spans="1:24" ht="17.45" customHeight="1">
      <c r="A16" s="72"/>
      <c r="B16" s="212"/>
      <c r="C16" s="89"/>
      <c r="D16" s="216"/>
      <c r="E16" s="127"/>
      <c r="F16" s="144"/>
      <c r="G16" s="221"/>
      <c r="H16" s="86"/>
      <c r="I16" s="225">
        <f>G16</f>
        <v>0</v>
      </c>
      <c r="J16" s="28"/>
      <c r="K16" s="28"/>
      <c r="L16" s="28"/>
      <c r="M16" s="28"/>
      <c r="N16" s="230"/>
      <c r="O16" s="230"/>
      <c r="P16" s="230"/>
      <c r="Q16" s="230"/>
      <c r="R16" s="230"/>
      <c r="S16" s="230"/>
      <c r="T16" s="230"/>
      <c r="U16" s="230"/>
      <c r="V16" s="230"/>
      <c r="W16" s="228"/>
      <c r="X16" s="228"/>
    </row>
    <row r="17" spans="1:24" ht="17.45" customHeight="1">
      <c r="A17" s="71"/>
      <c r="B17" s="98"/>
      <c r="C17" s="88"/>
      <c r="D17" s="215"/>
      <c r="E17" s="217"/>
      <c r="F17" s="143"/>
      <c r="G17" s="143"/>
      <c r="H17" s="87"/>
      <c r="I17" s="28"/>
      <c r="J17" s="28"/>
      <c r="K17" s="28"/>
      <c r="L17" s="28"/>
      <c r="M17" s="28"/>
      <c r="N17" s="230"/>
      <c r="O17" s="230"/>
      <c r="P17" s="230"/>
      <c r="Q17" s="230"/>
      <c r="R17" s="230"/>
      <c r="S17" s="230"/>
      <c r="T17" s="230"/>
      <c r="U17" s="228"/>
      <c r="V17" s="228"/>
      <c r="W17" s="228"/>
      <c r="X17" s="228"/>
    </row>
    <row r="18" spans="1:24" ht="17.45" customHeight="1">
      <c r="A18" s="72"/>
      <c r="B18" s="212"/>
      <c r="C18" s="89"/>
      <c r="D18" s="216"/>
      <c r="E18" s="127"/>
      <c r="F18" s="144"/>
      <c r="G18" s="221"/>
      <c r="H18" s="86"/>
      <c r="I18" s="225">
        <f>G18</f>
        <v>0</v>
      </c>
      <c r="J18" s="28"/>
      <c r="K18" s="28"/>
      <c r="L18" s="28"/>
      <c r="M18" s="28"/>
      <c r="N18" s="230"/>
      <c r="O18" s="230"/>
      <c r="P18" s="230"/>
      <c r="Q18" s="230"/>
      <c r="R18" s="230"/>
      <c r="S18" s="230"/>
      <c r="T18" s="230"/>
      <c r="U18" s="230"/>
      <c r="V18" s="230"/>
      <c r="W18" s="228"/>
      <c r="X18" s="228"/>
    </row>
    <row r="19" spans="1:24" ht="17.45" customHeight="1">
      <c r="A19" s="71"/>
      <c r="B19" s="98"/>
      <c r="C19" s="88"/>
      <c r="D19" s="215"/>
      <c r="E19" s="217"/>
      <c r="F19" s="143"/>
      <c r="G19" s="143"/>
      <c r="H19" s="87"/>
      <c r="I19" s="28"/>
      <c r="J19" s="28"/>
      <c r="K19" s="28"/>
      <c r="L19" s="28"/>
      <c r="M19" s="28"/>
      <c r="N19" s="230"/>
      <c r="O19" s="230"/>
      <c r="P19" s="230"/>
      <c r="Q19" s="230"/>
      <c r="R19" s="230"/>
      <c r="S19" s="230"/>
      <c r="T19" s="230"/>
      <c r="U19" s="228"/>
      <c r="V19" s="228"/>
      <c r="W19" s="228"/>
      <c r="X19" s="228"/>
    </row>
    <row r="20" spans="1:24" ht="17.45" customHeight="1">
      <c r="A20" s="72"/>
      <c r="B20" s="212"/>
      <c r="C20" s="89"/>
      <c r="D20" s="216"/>
      <c r="E20" s="127"/>
      <c r="F20" s="144"/>
      <c r="G20" s="221"/>
      <c r="H20" s="86"/>
      <c r="I20" s="225">
        <f>G20</f>
        <v>0</v>
      </c>
      <c r="J20" s="28"/>
      <c r="K20" s="28"/>
      <c r="L20" s="28"/>
      <c r="M20" s="28"/>
      <c r="N20" s="230"/>
      <c r="O20" s="230"/>
      <c r="P20" s="230"/>
      <c r="Q20" s="230"/>
      <c r="R20" s="230"/>
      <c r="S20" s="230"/>
      <c r="T20" s="230"/>
      <c r="U20" s="230"/>
      <c r="V20" s="230"/>
      <c r="W20" s="228"/>
      <c r="X20" s="228"/>
    </row>
    <row r="21" spans="1:24" ht="17.45" customHeight="1">
      <c r="A21" s="71"/>
      <c r="B21" s="98"/>
      <c r="C21" s="88"/>
      <c r="D21" s="215"/>
      <c r="E21" s="217"/>
      <c r="F21" s="143"/>
      <c r="G21" s="143"/>
      <c r="H21" s="87"/>
      <c r="I21" s="28"/>
      <c r="J21" s="28"/>
      <c r="K21" s="28"/>
      <c r="L21" s="28"/>
      <c r="M21" s="28"/>
      <c r="N21" s="230"/>
      <c r="O21" s="230"/>
      <c r="P21" s="230"/>
      <c r="Q21" s="230"/>
      <c r="R21" s="230"/>
      <c r="S21" s="230"/>
      <c r="T21" s="230"/>
      <c r="U21" s="228"/>
      <c r="V21" s="228"/>
      <c r="W21" s="228"/>
      <c r="X21" s="228"/>
    </row>
    <row r="22" spans="1:24" ht="17.45" customHeight="1">
      <c r="A22" s="72"/>
      <c r="B22" s="212"/>
      <c r="C22" s="89"/>
      <c r="D22" s="216"/>
      <c r="E22" s="127"/>
      <c r="F22" s="144"/>
      <c r="G22" s="221"/>
      <c r="H22" s="86"/>
      <c r="I22" s="225">
        <f>G22</f>
        <v>0</v>
      </c>
      <c r="J22" s="28"/>
      <c r="K22" s="28"/>
      <c r="L22" s="28"/>
      <c r="M22" s="28"/>
      <c r="N22" s="230"/>
      <c r="O22" s="230"/>
      <c r="P22" s="230"/>
      <c r="Q22" s="230"/>
      <c r="R22" s="230"/>
      <c r="S22" s="230"/>
      <c r="T22" s="230"/>
      <c r="U22" s="230"/>
      <c r="V22" s="230"/>
      <c r="W22" s="228"/>
      <c r="X22" s="228"/>
    </row>
    <row r="23" spans="1:24" ht="17.45" customHeight="1">
      <c r="A23" s="71"/>
      <c r="B23" s="98"/>
      <c r="C23" s="88"/>
      <c r="D23" s="215"/>
      <c r="E23" s="217"/>
      <c r="F23" s="143"/>
      <c r="G23" s="143"/>
      <c r="H23" s="87"/>
      <c r="I23" s="28"/>
      <c r="J23" s="28"/>
      <c r="K23" s="28"/>
      <c r="L23" s="28"/>
      <c r="M23" s="28"/>
      <c r="N23" s="230"/>
      <c r="O23" s="230"/>
      <c r="P23" s="230"/>
      <c r="Q23" s="230"/>
      <c r="R23" s="230"/>
      <c r="S23" s="230"/>
      <c r="T23" s="230"/>
      <c r="U23" s="228"/>
      <c r="V23" s="228"/>
      <c r="W23" s="228"/>
      <c r="X23" s="228"/>
    </row>
    <row r="24" spans="1:24" ht="17.45" customHeight="1">
      <c r="A24" s="72"/>
      <c r="B24" s="212"/>
      <c r="C24" s="89"/>
      <c r="D24" s="216"/>
      <c r="E24" s="127"/>
      <c r="F24" s="144"/>
      <c r="G24" s="221"/>
      <c r="H24" s="86"/>
      <c r="I24" s="225">
        <f>G24</f>
        <v>0</v>
      </c>
      <c r="J24" s="28"/>
      <c r="K24" s="28"/>
      <c r="L24" s="28"/>
      <c r="M24" s="28"/>
      <c r="N24" s="230"/>
      <c r="O24" s="230"/>
      <c r="P24" s="230"/>
      <c r="Q24" s="230"/>
      <c r="R24" s="230"/>
      <c r="S24" s="230"/>
      <c r="T24" s="230"/>
      <c r="U24" s="230"/>
      <c r="V24" s="230"/>
      <c r="W24" s="228"/>
      <c r="X24" s="228"/>
    </row>
    <row r="25" spans="1:24" ht="17.45" customHeight="1">
      <c r="A25" s="71"/>
      <c r="B25" s="98"/>
      <c r="C25" s="88"/>
      <c r="D25" s="215"/>
      <c r="E25" s="217"/>
      <c r="F25" s="143"/>
      <c r="G25" s="143"/>
      <c r="H25" s="87"/>
      <c r="I25" s="28"/>
      <c r="J25" s="28"/>
      <c r="K25" s="28"/>
      <c r="L25" s="28"/>
      <c r="M25" s="28"/>
      <c r="N25" s="230"/>
      <c r="O25" s="230"/>
      <c r="P25" s="230"/>
      <c r="Q25" s="230"/>
      <c r="R25" s="230"/>
      <c r="S25" s="230"/>
      <c r="T25" s="230"/>
      <c r="U25" s="228"/>
      <c r="V25" s="228"/>
      <c r="W25" s="228"/>
      <c r="X25" s="228"/>
    </row>
    <row r="26" spans="1:24" ht="17.45" customHeight="1">
      <c r="A26" s="72"/>
      <c r="B26" s="212"/>
      <c r="C26" s="89"/>
      <c r="D26" s="216"/>
      <c r="E26" s="127"/>
      <c r="F26" s="144"/>
      <c r="G26" s="221"/>
      <c r="H26" s="86"/>
      <c r="I26" s="225">
        <f>G26</f>
        <v>0</v>
      </c>
      <c r="J26" s="28"/>
      <c r="K26" s="28"/>
      <c r="L26" s="28"/>
      <c r="M26" s="28"/>
      <c r="N26" s="230"/>
      <c r="O26" s="230"/>
      <c r="P26" s="230"/>
      <c r="Q26" s="230"/>
      <c r="R26" s="230"/>
      <c r="S26" s="230"/>
      <c r="T26" s="230"/>
      <c r="U26" s="230"/>
      <c r="V26" s="230"/>
      <c r="W26" s="228"/>
      <c r="X26" s="228"/>
    </row>
    <row r="27" spans="1:24" ht="17.45" customHeight="1">
      <c r="A27" s="71"/>
      <c r="B27" s="98"/>
      <c r="C27" s="88"/>
      <c r="D27" s="215"/>
      <c r="E27" s="217"/>
      <c r="F27" s="143"/>
      <c r="G27" s="143"/>
      <c r="H27" s="87"/>
      <c r="I27" s="28"/>
      <c r="J27" s="28"/>
      <c r="K27" s="28"/>
      <c r="L27" s="28"/>
      <c r="M27" s="28"/>
      <c r="N27" s="230"/>
      <c r="O27" s="230"/>
      <c r="P27" s="230"/>
      <c r="Q27" s="230"/>
      <c r="R27" s="230"/>
      <c r="S27" s="230"/>
      <c r="T27" s="230"/>
      <c r="U27" s="228"/>
      <c r="V27" s="228"/>
      <c r="W27" s="228"/>
      <c r="X27" s="228"/>
    </row>
    <row r="28" spans="1:24" ht="17.45" customHeight="1">
      <c r="A28" s="72"/>
      <c r="B28" s="212"/>
      <c r="C28" s="89"/>
      <c r="D28" s="216"/>
      <c r="E28" s="127"/>
      <c r="F28" s="144"/>
      <c r="G28" s="221"/>
      <c r="H28" s="86"/>
      <c r="I28" s="225">
        <f>G28</f>
        <v>0</v>
      </c>
      <c r="J28" s="28"/>
      <c r="K28" s="28"/>
      <c r="L28" s="28"/>
      <c r="M28" s="28"/>
      <c r="N28" s="230"/>
      <c r="O28" s="230"/>
      <c r="P28" s="230"/>
      <c r="Q28" s="230"/>
      <c r="R28" s="230"/>
      <c r="S28" s="230"/>
      <c r="T28" s="230"/>
      <c r="U28" s="230"/>
      <c r="V28" s="230"/>
      <c r="W28" s="228"/>
      <c r="X28" s="228"/>
    </row>
    <row r="29" spans="1:24" ht="17.45" customHeight="1">
      <c r="A29" s="71"/>
      <c r="B29" s="98"/>
      <c r="C29" s="88"/>
      <c r="D29" s="215"/>
      <c r="E29" s="217"/>
      <c r="F29" s="143"/>
      <c r="G29" s="143"/>
      <c r="H29" s="87"/>
      <c r="I29" s="28"/>
      <c r="J29" s="28"/>
      <c r="K29" s="28"/>
      <c r="L29" s="28"/>
      <c r="M29" s="28"/>
      <c r="N29" s="230"/>
      <c r="O29" s="230"/>
      <c r="P29" s="230"/>
      <c r="Q29" s="230"/>
      <c r="R29" s="230"/>
      <c r="S29" s="230"/>
      <c r="T29" s="230"/>
      <c r="U29" s="228"/>
      <c r="V29" s="228"/>
      <c r="W29" s="228"/>
      <c r="X29" s="228"/>
    </row>
    <row r="30" spans="1:24" ht="17.45" customHeight="1">
      <c r="A30" s="72"/>
      <c r="B30" s="212"/>
      <c r="C30" s="89"/>
      <c r="D30" s="216"/>
      <c r="E30" s="127"/>
      <c r="F30" s="144"/>
      <c r="G30" s="221"/>
      <c r="H30" s="86"/>
      <c r="I30" s="225">
        <f>G30</f>
        <v>0</v>
      </c>
      <c r="J30" s="28"/>
      <c r="K30" s="28"/>
      <c r="L30" s="28"/>
      <c r="M30" s="28"/>
      <c r="N30" s="230"/>
      <c r="O30" s="230"/>
      <c r="P30" s="230"/>
      <c r="Q30" s="230"/>
      <c r="R30" s="230"/>
      <c r="S30" s="230"/>
      <c r="T30" s="230"/>
      <c r="U30" s="230"/>
      <c r="V30" s="230"/>
      <c r="W30" s="228"/>
      <c r="X30" s="228"/>
    </row>
    <row r="31" spans="1:24" ht="17.45" customHeight="1">
      <c r="A31" s="71"/>
      <c r="B31" s="98"/>
      <c r="C31" s="88"/>
      <c r="D31" s="215"/>
      <c r="E31" s="217"/>
      <c r="F31" s="143"/>
      <c r="G31" s="143"/>
      <c r="H31" s="87"/>
      <c r="I31" s="28"/>
      <c r="J31" s="28"/>
      <c r="K31" s="28"/>
      <c r="L31" s="28"/>
      <c r="M31" s="28"/>
      <c r="N31" s="230"/>
      <c r="O31" s="230"/>
      <c r="P31" s="230"/>
      <c r="Q31" s="230"/>
      <c r="R31" s="230"/>
      <c r="S31" s="230"/>
      <c r="T31" s="230"/>
      <c r="U31" s="228"/>
      <c r="V31" s="228"/>
      <c r="W31" s="228"/>
      <c r="X31" s="228"/>
    </row>
    <row r="32" spans="1:24" ht="17.45" customHeight="1">
      <c r="A32" s="72"/>
      <c r="B32" s="93" t="s">
        <v>46</v>
      </c>
      <c r="C32" s="89"/>
      <c r="D32" s="216"/>
      <c r="E32" s="127"/>
      <c r="F32" s="144"/>
      <c r="G32" s="221">
        <f>I32</f>
        <v>114047856</v>
      </c>
      <c r="H32" s="86"/>
      <c r="I32" s="225">
        <f>SUM(I5:I30)</f>
        <v>114047856</v>
      </c>
      <c r="J32" s="28"/>
      <c r="K32" s="28"/>
      <c r="L32" s="28"/>
      <c r="M32" s="28"/>
      <c r="N32" s="230"/>
      <c r="O32" s="230"/>
      <c r="P32" s="230"/>
      <c r="Q32" s="230"/>
      <c r="R32" s="230"/>
      <c r="S32" s="230"/>
      <c r="T32" s="230"/>
      <c r="U32" s="230"/>
      <c r="V32" s="230"/>
      <c r="W32" s="228"/>
      <c r="X32" s="228"/>
    </row>
    <row r="33" spans="1:24" ht="17.45" customHeight="1">
      <c r="A33" s="71"/>
      <c r="B33" s="98"/>
      <c r="C33" s="88"/>
      <c r="D33" s="215"/>
      <c r="E33" s="217"/>
      <c r="F33" s="143"/>
      <c r="G33" s="143"/>
      <c r="H33" s="87"/>
      <c r="I33" s="28"/>
      <c r="J33" s="28"/>
      <c r="K33" s="28"/>
      <c r="L33" s="28"/>
      <c r="M33" s="28"/>
      <c r="N33" s="230"/>
      <c r="O33" s="230"/>
      <c r="P33" s="230"/>
      <c r="Q33" s="230"/>
      <c r="R33" s="230"/>
      <c r="S33" s="230"/>
      <c r="T33" s="230"/>
      <c r="U33" s="228"/>
      <c r="V33" s="228"/>
      <c r="W33" s="228"/>
      <c r="X33" s="228"/>
    </row>
    <row r="34" spans="1:24" ht="17.45" customHeight="1">
      <c r="A34" s="72"/>
      <c r="B34" s="212"/>
      <c r="C34" s="89"/>
      <c r="D34" s="216"/>
      <c r="E34" s="127"/>
      <c r="F34" s="144"/>
      <c r="G34" s="221"/>
      <c r="H34" s="86"/>
      <c r="I34" s="225">
        <f>G34</f>
        <v>0</v>
      </c>
      <c r="J34" s="28"/>
      <c r="K34" s="28"/>
      <c r="L34" s="28"/>
      <c r="M34" s="28"/>
      <c r="N34" s="230"/>
      <c r="O34" s="230"/>
      <c r="P34" s="230"/>
      <c r="Q34" s="230"/>
      <c r="R34" s="230"/>
      <c r="S34" s="230"/>
      <c r="T34" s="230"/>
      <c r="U34" s="230"/>
      <c r="V34" s="230"/>
      <c r="W34" s="228"/>
      <c r="X34" s="228"/>
    </row>
    <row r="35" spans="1:24" ht="17.45" customHeight="1">
      <c r="A35" s="71"/>
      <c r="B35" s="98"/>
      <c r="C35" s="88"/>
      <c r="D35" s="215"/>
      <c r="E35" s="217"/>
      <c r="F35" s="143"/>
      <c r="G35" s="143"/>
      <c r="H35" s="87"/>
      <c r="I35" s="28"/>
      <c r="J35" s="28"/>
      <c r="K35" s="28"/>
      <c r="L35" s="28"/>
      <c r="M35" s="28"/>
      <c r="N35" s="230"/>
      <c r="O35" s="230"/>
      <c r="P35" s="230"/>
      <c r="Q35" s="230"/>
      <c r="R35" s="230"/>
      <c r="S35" s="230"/>
      <c r="T35" s="230"/>
      <c r="U35" s="228"/>
      <c r="V35" s="228"/>
      <c r="W35" s="228"/>
      <c r="X35" s="228"/>
    </row>
    <row r="36" spans="1:24" ht="17.45" customHeight="1">
      <c r="A36" s="72"/>
      <c r="B36" s="212"/>
      <c r="C36" s="89"/>
      <c r="D36" s="216"/>
      <c r="E36" s="127"/>
      <c r="F36" s="144"/>
      <c r="G36" s="221"/>
      <c r="H36" s="86"/>
      <c r="I36" s="225">
        <f>G36</f>
        <v>0</v>
      </c>
      <c r="J36" s="28"/>
      <c r="K36" s="28"/>
      <c r="L36" s="28"/>
      <c r="M36" s="28"/>
      <c r="N36" s="230"/>
      <c r="O36" s="230"/>
      <c r="P36" s="230"/>
      <c r="Q36" s="230"/>
      <c r="R36" s="230"/>
      <c r="S36" s="230"/>
      <c r="T36" s="230"/>
      <c r="U36" s="230"/>
      <c r="V36" s="230"/>
      <c r="W36" s="228"/>
      <c r="X36" s="228"/>
    </row>
    <row r="37" spans="1:24" ht="17.45" customHeight="1">
      <c r="A37" s="71"/>
      <c r="B37" s="98"/>
      <c r="C37" s="88"/>
      <c r="D37" s="215"/>
      <c r="E37" s="217"/>
      <c r="F37" s="143"/>
      <c r="G37" s="143"/>
      <c r="H37" s="87"/>
      <c r="I37" s="28"/>
      <c r="J37" s="28"/>
      <c r="K37" s="28"/>
      <c r="L37" s="28"/>
      <c r="M37" s="28"/>
      <c r="N37" s="230"/>
      <c r="O37" s="230"/>
      <c r="P37" s="230"/>
      <c r="Q37" s="230"/>
      <c r="R37" s="230"/>
      <c r="S37" s="230"/>
      <c r="T37" s="230"/>
      <c r="U37" s="228"/>
      <c r="V37" s="228"/>
      <c r="W37" s="228"/>
      <c r="X37" s="228"/>
    </row>
    <row r="38" spans="1:24" ht="17.45" customHeight="1">
      <c r="A38" s="72"/>
      <c r="B38" s="212"/>
      <c r="C38" s="89"/>
      <c r="D38" s="216"/>
      <c r="E38" s="127"/>
      <c r="F38" s="144"/>
      <c r="G38" s="221"/>
      <c r="H38" s="86"/>
      <c r="I38" s="225">
        <f>G38</f>
        <v>0</v>
      </c>
      <c r="J38" s="28"/>
      <c r="K38" s="28"/>
      <c r="L38" s="28"/>
      <c r="M38" s="28"/>
      <c r="N38" s="230"/>
      <c r="O38" s="230"/>
      <c r="P38" s="230"/>
      <c r="Q38" s="230"/>
      <c r="R38" s="230"/>
      <c r="S38" s="230"/>
      <c r="T38" s="230"/>
      <c r="U38" s="230"/>
      <c r="V38" s="230"/>
      <c r="W38" s="228"/>
      <c r="X38" s="228"/>
    </row>
    <row r="39" spans="1:24" ht="17.45" customHeight="1">
      <c r="A39" s="71"/>
      <c r="B39" s="98"/>
      <c r="C39" s="88"/>
      <c r="D39" s="215"/>
      <c r="E39" s="217"/>
      <c r="F39" s="143"/>
      <c r="G39" s="143"/>
      <c r="H39" s="87"/>
      <c r="I39" s="28"/>
      <c r="J39" s="28"/>
      <c r="K39" s="28"/>
      <c r="L39" s="28"/>
      <c r="M39" s="28"/>
      <c r="N39" s="230"/>
      <c r="O39" s="230"/>
      <c r="P39" s="230"/>
      <c r="Q39" s="230"/>
      <c r="R39" s="230"/>
      <c r="S39" s="230"/>
      <c r="T39" s="230"/>
      <c r="U39" s="228"/>
      <c r="V39" s="228"/>
      <c r="W39" s="228"/>
      <c r="X39" s="228"/>
    </row>
    <row r="40" spans="1:24" ht="17.45" customHeight="1">
      <c r="A40" s="72"/>
      <c r="B40" s="212"/>
      <c r="C40" s="89"/>
      <c r="D40" s="216"/>
      <c r="E40" s="127"/>
      <c r="F40" s="144"/>
      <c r="G40" s="221"/>
      <c r="H40" s="86"/>
      <c r="I40" s="225">
        <f>G40</f>
        <v>0</v>
      </c>
      <c r="J40" s="28"/>
      <c r="K40" s="28"/>
      <c r="L40" s="28"/>
      <c r="M40" s="28"/>
      <c r="N40" s="230"/>
      <c r="O40" s="230"/>
      <c r="P40" s="230"/>
      <c r="Q40" s="230"/>
      <c r="R40" s="230"/>
      <c r="S40" s="230"/>
      <c r="T40" s="230"/>
      <c r="U40" s="230"/>
      <c r="V40" s="230"/>
      <c r="W40" s="228"/>
      <c r="X40" s="228"/>
    </row>
    <row r="41" spans="1:24" ht="17.45" customHeight="1">
      <c r="A41" s="71"/>
      <c r="B41" s="98"/>
      <c r="C41" s="88"/>
      <c r="D41" s="215"/>
      <c r="E41" s="217"/>
      <c r="F41" s="143"/>
      <c r="G41" s="143"/>
      <c r="H41" s="87"/>
      <c r="I41" s="28"/>
      <c r="J41" s="28"/>
      <c r="K41" s="28"/>
      <c r="L41" s="28"/>
      <c r="M41" s="28"/>
      <c r="N41" s="230"/>
      <c r="O41" s="230"/>
      <c r="P41" s="230"/>
      <c r="Q41" s="230"/>
      <c r="R41" s="230"/>
      <c r="S41" s="230"/>
      <c r="T41" s="230"/>
      <c r="U41" s="228"/>
      <c r="V41" s="228"/>
      <c r="W41" s="228"/>
      <c r="X41" s="228"/>
    </row>
    <row r="42" spans="1:24" ht="17.45" customHeight="1">
      <c r="A42" s="72"/>
      <c r="B42" s="212"/>
      <c r="C42" s="89"/>
      <c r="D42" s="216"/>
      <c r="E42" s="127"/>
      <c r="F42" s="144"/>
      <c r="G42" s="221"/>
      <c r="H42" s="86"/>
      <c r="I42" s="225">
        <f>G42</f>
        <v>0</v>
      </c>
      <c r="J42" s="28"/>
      <c r="K42" s="28"/>
      <c r="L42" s="28"/>
      <c r="M42" s="28"/>
      <c r="N42" s="230"/>
      <c r="O42" s="230"/>
      <c r="P42" s="230"/>
      <c r="Q42" s="230"/>
      <c r="R42" s="230"/>
      <c r="S42" s="230"/>
      <c r="T42" s="230"/>
      <c r="U42" s="230"/>
      <c r="V42" s="230"/>
      <c r="W42" s="228"/>
      <c r="X42" s="228"/>
    </row>
    <row r="43" spans="1:24" ht="17.45" customHeight="1">
      <c r="A43" s="71"/>
      <c r="B43" s="98"/>
      <c r="C43" s="88"/>
      <c r="D43" s="215"/>
      <c r="E43" s="217"/>
      <c r="F43" s="143"/>
      <c r="G43" s="143"/>
      <c r="H43" s="87"/>
      <c r="I43" s="28"/>
      <c r="J43" s="28"/>
      <c r="K43" s="28"/>
      <c r="L43" s="28"/>
      <c r="M43" s="28"/>
      <c r="N43" s="230"/>
      <c r="O43" s="230"/>
      <c r="P43" s="230"/>
      <c r="Q43" s="230"/>
      <c r="R43" s="230"/>
      <c r="S43" s="230"/>
      <c r="T43" s="230"/>
      <c r="U43" s="228"/>
      <c r="V43" s="228"/>
      <c r="W43" s="228"/>
      <c r="X43" s="228"/>
    </row>
    <row r="44" spans="1:24" ht="17.45" customHeight="1">
      <c r="A44" s="72"/>
      <c r="B44" s="212"/>
      <c r="C44" s="89"/>
      <c r="D44" s="216"/>
      <c r="E44" s="127"/>
      <c r="F44" s="144"/>
      <c r="G44" s="221"/>
      <c r="H44" s="86"/>
      <c r="I44" s="225">
        <f>G44</f>
        <v>0</v>
      </c>
      <c r="J44" s="28"/>
      <c r="K44" s="28"/>
      <c r="L44" s="28"/>
      <c r="M44" s="28"/>
      <c r="N44" s="230"/>
      <c r="O44" s="230"/>
      <c r="P44" s="230"/>
      <c r="Q44" s="230"/>
      <c r="R44" s="230"/>
      <c r="S44" s="230"/>
      <c r="T44" s="230"/>
      <c r="U44" s="228"/>
      <c r="V44" s="228"/>
      <c r="W44" s="228"/>
      <c r="X44" s="228"/>
    </row>
    <row r="45" spans="1:24" ht="17.45" customHeight="1">
      <c r="A45" s="71"/>
      <c r="B45" s="98"/>
      <c r="C45" s="88"/>
      <c r="D45" s="215"/>
      <c r="E45" s="217"/>
      <c r="F45" s="143"/>
      <c r="G45" s="143"/>
      <c r="H45" s="87"/>
      <c r="I45" s="28"/>
      <c r="J45" s="28"/>
      <c r="K45" s="28"/>
      <c r="L45" s="28"/>
      <c r="M45" s="28"/>
      <c r="N45" s="230"/>
      <c r="O45" s="230"/>
      <c r="P45" s="230"/>
      <c r="Q45" s="230"/>
      <c r="R45" s="230"/>
      <c r="S45" s="230"/>
      <c r="T45" s="230"/>
      <c r="U45" s="228"/>
      <c r="V45" s="228"/>
      <c r="W45" s="228"/>
      <c r="X45" s="228"/>
    </row>
    <row r="46" spans="1:24" ht="17.45" customHeight="1">
      <c r="A46" s="72"/>
      <c r="B46" s="212"/>
      <c r="C46" s="89"/>
      <c r="D46" s="216"/>
      <c r="E46" s="127"/>
      <c r="F46" s="144"/>
      <c r="G46" s="221"/>
      <c r="H46" s="86"/>
      <c r="I46" s="225"/>
      <c r="J46" s="28"/>
      <c r="K46" s="28"/>
      <c r="L46" s="28"/>
      <c r="M46" s="28"/>
      <c r="N46" s="230"/>
      <c r="O46" s="230"/>
      <c r="P46" s="230"/>
      <c r="Q46" s="230"/>
      <c r="R46" s="230"/>
      <c r="S46" s="230"/>
      <c r="T46" s="230"/>
      <c r="U46" s="228"/>
      <c r="V46" s="228"/>
      <c r="W46" s="228"/>
      <c r="X46" s="228"/>
    </row>
    <row r="47" spans="1:24" ht="17.45" customHeight="1">
      <c r="A47" s="71"/>
      <c r="B47" s="98"/>
      <c r="C47" s="88"/>
      <c r="D47" s="215"/>
      <c r="E47" s="217"/>
      <c r="F47" s="143"/>
      <c r="G47" s="143"/>
      <c r="H47" s="87"/>
      <c r="I47" s="28"/>
      <c r="J47" s="28"/>
      <c r="K47" s="28"/>
      <c r="L47" s="28"/>
      <c r="M47" s="28"/>
      <c r="N47" s="230"/>
      <c r="O47" s="230"/>
      <c r="P47" s="230"/>
      <c r="Q47" s="230"/>
      <c r="R47" s="230"/>
      <c r="S47" s="230"/>
      <c r="T47" s="230"/>
      <c r="U47" s="228"/>
      <c r="V47" s="228"/>
      <c r="W47" s="228"/>
      <c r="X47" s="228"/>
    </row>
    <row r="48" spans="1:24" ht="17.45" customHeight="1">
      <c r="A48" s="72"/>
      <c r="B48" s="212"/>
      <c r="C48" s="89"/>
      <c r="D48" s="216"/>
      <c r="E48" s="127"/>
      <c r="F48" s="144"/>
      <c r="G48" s="221"/>
      <c r="H48" s="86"/>
      <c r="I48" s="225">
        <f>G48</f>
        <v>0</v>
      </c>
      <c r="J48" s="28"/>
      <c r="K48" s="28"/>
      <c r="L48" s="28"/>
      <c r="M48" s="28"/>
      <c r="N48" s="230"/>
      <c r="O48" s="230"/>
      <c r="P48" s="230"/>
      <c r="Q48" s="230"/>
      <c r="R48" s="230"/>
      <c r="S48" s="230"/>
      <c r="T48" s="230"/>
      <c r="U48" s="228"/>
      <c r="V48" s="228"/>
      <c r="W48" s="228"/>
      <c r="X48" s="228"/>
    </row>
    <row r="49" spans="1:24" ht="17.45" customHeight="1">
      <c r="A49" s="71"/>
      <c r="B49" s="98"/>
      <c r="C49" s="88"/>
      <c r="D49" s="215"/>
      <c r="E49" s="217"/>
      <c r="F49" s="143"/>
      <c r="G49" s="143"/>
      <c r="H49" s="87"/>
      <c r="I49" s="28"/>
      <c r="J49" s="28"/>
      <c r="K49" s="28"/>
      <c r="L49" s="28"/>
      <c r="M49" s="28"/>
      <c r="N49" s="230"/>
      <c r="O49" s="230"/>
      <c r="P49" s="230"/>
      <c r="Q49" s="230"/>
      <c r="R49" s="230"/>
      <c r="S49" s="230"/>
      <c r="T49" s="230"/>
      <c r="U49" s="228"/>
      <c r="V49" s="228"/>
      <c r="W49" s="228"/>
      <c r="X49" s="228"/>
    </row>
    <row r="50" spans="1:24" ht="17.45" customHeight="1">
      <c r="A50" s="72"/>
      <c r="B50" s="212"/>
      <c r="C50" s="89"/>
      <c r="D50" s="216"/>
      <c r="E50" s="127"/>
      <c r="F50" s="144"/>
      <c r="G50" s="221"/>
      <c r="H50" s="86"/>
      <c r="I50" s="28"/>
      <c r="J50" s="28"/>
      <c r="K50" s="28"/>
      <c r="L50" s="28"/>
      <c r="M50" s="28"/>
      <c r="N50" s="230"/>
      <c r="O50" s="230"/>
      <c r="P50" s="230"/>
      <c r="Q50" s="230"/>
      <c r="R50" s="230"/>
      <c r="S50" s="230"/>
      <c r="T50" s="230"/>
      <c r="U50" s="228"/>
      <c r="V50" s="228"/>
      <c r="W50" s="228"/>
      <c r="X50" s="228"/>
    </row>
    <row r="51" spans="1:24" ht="17.45" customHeight="1">
      <c r="A51" s="71"/>
      <c r="B51" s="98"/>
      <c r="C51" s="88"/>
      <c r="D51" s="215"/>
      <c r="E51" s="217"/>
      <c r="F51" s="143"/>
      <c r="G51" s="143"/>
      <c r="H51" s="87"/>
      <c r="I51" s="28"/>
      <c r="J51" s="28"/>
      <c r="K51" s="28"/>
      <c r="L51" s="28"/>
      <c r="M51" s="28"/>
      <c r="N51" s="230"/>
      <c r="O51" s="230"/>
      <c r="P51" s="230"/>
      <c r="Q51" s="230"/>
      <c r="R51" s="230"/>
      <c r="S51" s="230"/>
      <c r="T51" s="230"/>
      <c r="U51" s="228"/>
      <c r="V51" s="228"/>
      <c r="W51" s="228"/>
      <c r="X51" s="228"/>
    </row>
    <row r="52" spans="1:24" ht="17.45" customHeight="1">
      <c r="A52" s="72"/>
      <c r="B52" s="212"/>
      <c r="C52" s="89"/>
      <c r="D52" s="216"/>
      <c r="E52" s="127"/>
      <c r="F52" s="144"/>
      <c r="G52" s="221"/>
      <c r="H52" s="86"/>
      <c r="I52" s="28"/>
      <c r="J52" s="28"/>
      <c r="K52" s="28"/>
      <c r="L52" s="28"/>
      <c r="M52" s="28"/>
      <c r="N52" s="230"/>
      <c r="O52" s="230"/>
      <c r="P52" s="230"/>
      <c r="Q52" s="230"/>
      <c r="R52" s="230"/>
      <c r="S52" s="230"/>
      <c r="T52" s="230"/>
      <c r="U52" s="228"/>
      <c r="V52" s="228"/>
      <c r="W52" s="228"/>
      <c r="X52" s="228"/>
    </row>
    <row r="53" spans="1:24" ht="17.45" customHeight="1">
      <c r="A53" s="71"/>
      <c r="B53" s="98"/>
      <c r="C53" s="88"/>
      <c r="D53" s="215"/>
      <c r="E53" s="217"/>
      <c r="F53" s="143"/>
      <c r="G53" s="143"/>
      <c r="H53" s="87"/>
      <c r="I53" s="28"/>
      <c r="J53" s="28"/>
      <c r="K53" s="28"/>
      <c r="L53" s="28"/>
      <c r="M53" s="28"/>
      <c r="N53" s="230"/>
      <c r="O53" s="230"/>
      <c r="P53" s="230"/>
      <c r="Q53" s="230"/>
      <c r="R53" s="230"/>
      <c r="S53" s="230"/>
      <c r="T53" s="230"/>
      <c r="U53" s="228"/>
      <c r="V53" s="228"/>
      <c r="W53" s="228"/>
      <c r="X53" s="228"/>
    </row>
    <row r="54" spans="1:24" ht="17.45" customHeight="1">
      <c r="A54" s="72"/>
      <c r="B54" s="212"/>
      <c r="C54" s="89"/>
      <c r="D54" s="216"/>
      <c r="E54" s="127"/>
      <c r="F54" s="144"/>
      <c r="G54" s="221"/>
      <c r="H54" s="86"/>
      <c r="I54" s="28"/>
      <c r="J54" s="28"/>
      <c r="K54" s="28"/>
      <c r="L54" s="28"/>
      <c r="M54" s="28"/>
      <c r="N54" s="230"/>
      <c r="O54" s="230"/>
      <c r="P54" s="230"/>
      <c r="Q54" s="230"/>
      <c r="R54" s="230"/>
      <c r="S54" s="230"/>
      <c r="T54" s="230"/>
      <c r="U54" s="228"/>
      <c r="V54" s="228"/>
      <c r="W54" s="228"/>
      <c r="X54" s="228"/>
    </row>
    <row r="55" spans="1:24" ht="17.45" customHeight="1">
      <c r="A55" s="71"/>
      <c r="B55" s="98"/>
      <c r="C55" s="88"/>
      <c r="D55" s="215"/>
      <c r="E55" s="217"/>
      <c r="F55" s="143"/>
      <c r="G55" s="143"/>
      <c r="H55" s="87"/>
      <c r="I55" s="28"/>
      <c r="J55" s="28"/>
      <c r="K55" s="28"/>
      <c r="L55" s="28"/>
      <c r="M55" s="28"/>
      <c r="N55" s="230"/>
      <c r="O55" s="230"/>
      <c r="P55" s="230"/>
      <c r="Q55" s="230"/>
      <c r="R55" s="230"/>
      <c r="S55" s="230"/>
      <c r="T55" s="230"/>
      <c r="U55" s="228"/>
      <c r="V55" s="228"/>
      <c r="W55" s="228"/>
      <c r="X55" s="228"/>
    </row>
    <row r="56" spans="1:24" ht="17.45" customHeight="1">
      <c r="A56" s="72"/>
      <c r="B56" s="212"/>
      <c r="C56" s="89"/>
      <c r="D56" s="216"/>
      <c r="E56" s="127"/>
      <c r="F56" s="144"/>
      <c r="G56" s="221"/>
      <c r="H56" s="86"/>
      <c r="I56" s="28"/>
      <c r="J56" s="28"/>
      <c r="K56" s="28"/>
      <c r="L56" s="28"/>
      <c r="M56" s="28"/>
      <c r="N56" s="230"/>
      <c r="O56" s="230"/>
      <c r="P56" s="230"/>
      <c r="Q56" s="230"/>
      <c r="R56" s="230"/>
      <c r="S56" s="230"/>
      <c r="T56" s="230"/>
      <c r="U56" s="228"/>
      <c r="V56" s="228"/>
      <c r="W56" s="228"/>
      <c r="X56" s="228"/>
    </row>
    <row r="57" spans="1:24" ht="17.45" customHeight="1">
      <c r="A57" s="71"/>
      <c r="B57" s="98"/>
      <c r="C57" s="88"/>
      <c r="D57" s="215"/>
      <c r="E57" s="217"/>
      <c r="F57" s="143"/>
      <c r="G57" s="143"/>
      <c r="H57" s="87"/>
      <c r="I57" s="28"/>
      <c r="J57" s="28"/>
      <c r="K57" s="28"/>
      <c r="L57" s="28"/>
      <c r="M57" s="28"/>
      <c r="N57" s="230"/>
      <c r="O57" s="230"/>
      <c r="P57" s="230"/>
      <c r="Q57" s="230"/>
      <c r="R57" s="230"/>
      <c r="S57" s="230"/>
      <c r="T57" s="230"/>
      <c r="U57" s="228"/>
      <c r="V57" s="228"/>
      <c r="W57" s="228"/>
      <c r="X57" s="228"/>
    </row>
    <row r="58" spans="1:24" ht="17.45" customHeight="1">
      <c r="A58" s="72"/>
      <c r="B58" s="212"/>
      <c r="C58" s="89"/>
      <c r="D58" s="216"/>
      <c r="E58" s="127"/>
      <c r="F58" s="144"/>
      <c r="G58" s="221"/>
      <c r="H58" s="86"/>
      <c r="I58" s="28"/>
      <c r="J58" s="28"/>
      <c r="K58" s="28"/>
      <c r="L58" s="28"/>
      <c r="M58" s="28"/>
      <c r="N58" s="230"/>
      <c r="O58" s="230"/>
      <c r="P58" s="230"/>
      <c r="Q58" s="230"/>
      <c r="R58" s="230"/>
      <c r="S58" s="230"/>
      <c r="T58" s="230"/>
      <c r="U58" s="228"/>
      <c r="V58" s="228"/>
      <c r="W58" s="228"/>
      <c r="X58" s="228"/>
    </row>
    <row r="59" spans="1:24" ht="17.45" customHeight="1">
      <c r="A59" s="71"/>
      <c r="B59" s="98"/>
      <c r="C59" s="88"/>
      <c r="D59" s="215"/>
      <c r="E59" s="217"/>
      <c r="F59" s="143"/>
      <c r="G59" s="143"/>
      <c r="H59" s="87"/>
      <c r="I59" s="28"/>
      <c r="J59" s="28"/>
      <c r="K59" s="28"/>
      <c r="L59" s="28"/>
      <c r="M59" s="28"/>
      <c r="N59" s="230"/>
      <c r="O59" s="230"/>
      <c r="P59" s="230"/>
      <c r="Q59" s="230"/>
      <c r="R59" s="230"/>
      <c r="S59" s="230"/>
      <c r="T59" s="230"/>
      <c r="U59" s="228"/>
      <c r="V59" s="228"/>
      <c r="W59" s="228"/>
      <c r="X59" s="228"/>
    </row>
    <row r="60" spans="1:24" ht="17.45" customHeight="1">
      <c r="A60" s="72"/>
      <c r="B60" s="212"/>
      <c r="C60" s="89"/>
      <c r="D60" s="216"/>
      <c r="E60" s="127"/>
      <c r="F60" s="144"/>
      <c r="G60" s="221"/>
      <c r="H60" s="86"/>
      <c r="I60" s="28"/>
      <c r="J60" s="28"/>
      <c r="K60" s="28"/>
      <c r="L60" s="28"/>
      <c r="M60" s="28"/>
      <c r="N60" s="230"/>
      <c r="O60" s="230"/>
      <c r="P60" s="230"/>
      <c r="Q60" s="230"/>
      <c r="R60" s="230"/>
      <c r="S60" s="230"/>
      <c r="T60" s="230"/>
      <c r="U60" s="228"/>
      <c r="V60" s="228"/>
      <c r="W60" s="228"/>
      <c r="X60" s="228"/>
    </row>
    <row r="61" spans="1:24" ht="17.45" customHeight="1">
      <c r="A61" s="71"/>
      <c r="B61" s="95"/>
      <c r="C61" s="88"/>
      <c r="D61" s="215"/>
      <c r="E61" s="217"/>
      <c r="F61" s="143"/>
      <c r="G61" s="143"/>
      <c r="H61" s="87"/>
      <c r="I61" s="28"/>
      <c r="J61" s="28"/>
      <c r="K61" s="28"/>
      <c r="L61" s="28"/>
      <c r="M61" s="28"/>
      <c r="N61" s="230"/>
      <c r="O61" s="230"/>
      <c r="P61" s="230"/>
      <c r="Q61" s="230"/>
      <c r="R61" s="230"/>
      <c r="S61" s="230"/>
      <c r="T61" s="230"/>
      <c r="U61" s="228"/>
      <c r="V61" s="228"/>
      <c r="W61" s="228"/>
      <c r="X61" s="228"/>
    </row>
    <row r="62" spans="1:24" ht="17.45" customHeight="1">
      <c r="A62" s="72"/>
      <c r="B62" s="93" t="s">
        <v>46</v>
      </c>
      <c r="C62" s="89"/>
      <c r="D62" s="216"/>
      <c r="E62" s="127"/>
      <c r="F62" s="144"/>
      <c r="G62" s="221">
        <f>I62</f>
        <v>228095712</v>
      </c>
      <c r="H62" s="86"/>
      <c r="I62" s="28">
        <f>SUM(I5:I60)</f>
        <v>228095712</v>
      </c>
      <c r="J62" s="28"/>
      <c r="K62" s="28"/>
      <c r="L62" s="28"/>
      <c r="M62" s="28"/>
      <c r="N62" s="230"/>
      <c r="O62" s="230"/>
      <c r="P62" s="230"/>
      <c r="Q62" s="230"/>
      <c r="R62" s="230"/>
      <c r="S62" s="230"/>
      <c r="T62" s="230"/>
      <c r="U62" s="230"/>
      <c r="V62" s="230"/>
      <c r="W62" s="228"/>
      <c r="X62" s="228"/>
    </row>
    <row r="63" spans="1:24" ht="17.45" customHeight="1">
      <c r="A63" s="71"/>
      <c r="B63" s="98"/>
      <c r="C63" s="88"/>
      <c r="D63" s="215"/>
      <c r="E63" s="217"/>
      <c r="F63" s="143"/>
      <c r="G63" s="149" t="str">
        <f>IF(F63="",IF(D63="","",ROUNDDOWN(D63*F64,0)),IF(D63="","",ROUNDDOWN(D63*F63,0)))</f>
        <v/>
      </c>
      <c r="H63" s="87"/>
      <c r="I63" s="28"/>
      <c r="J63" s="28"/>
      <c r="K63" s="28"/>
      <c r="L63" s="28"/>
      <c r="M63" s="28"/>
      <c r="N63" s="230"/>
      <c r="O63" s="230"/>
      <c r="P63" s="230"/>
      <c r="Q63" s="230"/>
      <c r="R63" s="230"/>
      <c r="S63" s="230"/>
      <c r="T63" s="230"/>
      <c r="U63" s="228"/>
      <c r="V63" s="228"/>
      <c r="W63" s="228"/>
      <c r="X63" s="228"/>
    </row>
    <row r="64" spans="1:24" ht="17.45" customHeight="1">
      <c r="A64" s="72"/>
      <c r="B64" s="212"/>
      <c r="C64" s="89"/>
      <c r="D64" s="135"/>
      <c r="E64" s="127"/>
      <c r="F64" s="144"/>
      <c r="G64" s="139" t="str">
        <f>IF(D64="","",ROUNDDOWN(D64*F64,0))</f>
        <v/>
      </c>
      <c r="H64" s="86"/>
      <c r="I64" s="28"/>
      <c r="J64" s="28"/>
      <c r="K64" s="28"/>
      <c r="L64" s="28"/>
      <c r="M64" s="28"/>
      <c r="N64" s="230"/>
      <c r="O64" s="230"/>
      <c r="P64" s="230"/>
      <c r="Q64" s="230"/>
      <c r="R64" s="230"/>
      <c r="S64" s="230"/>
      <c r="T64" s="230"/>
      <c r="U64" s="228"/>
      <c r="V64" s="228"/>
      <c r="W64" s="228"/>
      <c r="X64" s="228"/>
    </row>
    <row r="65" spans="1:24" ht="17.45" customHeight="1">
      <c r="A65" s="71"/>
      <c r="B65" s="98"/>
      <c r="C65" s="88"/>
      <c r="D65" s="215"/>
      <c r="E65" s="217"/>
      <c r="F65" s="143"/>
      <c r="G65" s="149" t="str">
        <f>IF(F65="",IF(D65="","",ROUNDDOWN(D65*F66,0)),IF(D65="","",ROUNDDOWN(D65*F65,0)))</f>
        <v/>
      </c>
      <c r="H65" s="87"/>
      <c r="I65" s="223"/>
      <c r="J65" s="28"/>
      <c r="K65" s="28"/>
      <c r="L65" s="28"/>
      <c r="M65" s="28"/>
      <c r="N65" s="230"/>
      <c r="O65" s="230"/>
      <c r="P65" s="230"/>
      <c r="Q65" s="230"/>
      <c r="R65" s="230"/>
      <c r="S65" s="230"/>
      <c r="T65" s="230"/>
      <c r="U65" s="228"/>
      <c r="V65" s="228"/>
      <c r="W65" s="228"/>
      <c r="X65" s="228"/>
    </row>
    <row r="66" spans="1:24" ht="17.45" customHeight="1">
      <c r="A66" s="72"/>
      <c r="B66" s="212"/>
      <c r="C66" s="89"/>
      <c r="D66" s="135"/>
      <c r="E66" s="127"/>
      <c r="F66" s="144"/>
      <c r="G66" s="139" t="str">
        <f>IF(D66="","",ROUNDDOWN(D66*F66,0))</f>
        <v/>
      </c>
      <c r="H66" s="86"/>
      <c r="I66" s="226" t="str">
        <f>G66</f>
        <v/>
      </c>
      <c r="J66" s="28"/>
      <c r="K66" s="28"/>
      <c r="L66" s="28"/>
      <c r="M66" s="28"/>
      <c r="N66" s="230"/>
      <c r="O66" s="230"/>
      <c r="P66" s="230"/>
      <c r="Q66" s="230"/>
      <c r="R66" s="230"/>
      <c r="S66" s="230"/>
      <c r="T66" s="230"/>
      <c r="U66" s="228"/>
      <c r="V66" s="228"/>
      <c r="W66" s="228"/>
      <c r="X66" s="228"/>
    </row>
    <row r="67" spans="1:24" ht="17.45" customHeight="1">
      <c r="A67" s="71"/>
      <c r="B67" s="98"/>
      <c r="C67" s="88"/>
      <c r="D67" s="215"/>
      <c r="E67" s="217"/>
      <c r="F67" s="143"/>
      <c r="G67" s="149" t="str">
        <f>IF(F67="",IF(D67="","",ROUNDDOWN(D67*F68,0)),IF(D67="","",ROUNDDOWN(D67*F67,0)))</f>
        <v/>
      </c>
      <c r="H67" s="87"/>
      <c r="I67" s="28"/>
      <c r="J67" s="28"/>
      <c r="K67" s="28"/>
      <c r="L67" s="28"/>
      <c r="M67" s="28"/>
      <c r="N67" s="230"/>
      <c r="O67" s="230"/>
      <c r="P67" s="230"/>
      <c r="Q67" s="230"/>
      <c r="R67" s="230"/>
      <c r="S67" s="230"/>
      <c r="T67" s="230"/>
      <c r="U67" s="228"/>
      <c r="V67" s="228"/>
      <c r="W67" s="228"/>
      <c r="X67" s="228"/>
    </row>
    <row r="68" spans="1:24" ht="17.45" customHeight="1">
      <c r="A68" s="72"/>
      <c r="B68" s="212"/>
      <c r="C68" s="89"/>
      <c r="D68" s="135"/>
      <c r="E68" s="127"/>
      <c r="F68" s="144"/>
      <c r="G68" s="139" t="str">
        <f>IF(D68="","",ROUNDDOWN(D68*F68,0))</f>
        <v/>
      </c>
      <c r="H68" s="86"/>
      <c r="I68" s="226" t="str">
        <f>G68</f>
        <v/>
      </c>
      <c r="J68" s="28"/>
      <c r="K68" s="28"/>
      <c r="L68" s="28"/>
      <c r="M68" s="28"/>
      <c r="N68" s="230"/>
      <c r="O68" s="230"/>
      <c r="P68" s="230"/>
      <c r="Q68" s="230"/>
      <c r="R68" s="230"/>
      <c r="S68" s="230"/>
      <c r="T68" s="230"/>
      <c r="U68" s="230"/>
      <c r="V68" s="230"/>
      <c r="W68" s="228"/>
      <c r="X68" s="228"/>
    </row>
    <row r="69" spans="1:24" ht="17.45" customHeight="1">
      <c r="A69" s="71"/>
      <c r="B69" s="98"/>
      <c r="C69" s="88"/>
      <c r="D69" s="215"/>
      <c r="E69" s="217"/>
      <c r="F69" s="143"/>
      <c r="G69" s="149" t="str">
        <f>IF(F69="",IF(D69="","",ROUNDDOWN(D69*F70,0)),IF(D69="","",ROUNDDOWN(D69*F69,0)))</f>
        <v/>
      </c>
      <c r="H69" s="87"/>
      <c r="I69" s="28"/>
      <c r="J69" s="28"/>
      <c r="K69" s="28"/>
      <c r="L69" s="28"/>
      <c r="M69" s="28"/>
      <c r="N69" s="230"/>
      <c r="O69" s="230"/>
      <c r="P69" s="230"/>
      <c r="Q69" s="230"/>
      <c r="R69" s="230"/>
      <c r="S69" s="230"/>
      <c r="T69" s="230"/>
      <c r="U69" s="228"/>
      <c r="V69" s="228"/>
      <c r="W69" s="228"/>
      <c r="X69" s="228"/>
    </row>
    <row r="70" spans="1:24" ht="17.45" customHeight="1">
      <c r="A70" s="72"/>
      <c r="B70" s="212"/>
      <c r="C70" s="89"/>
      <c r="D70" s="135"/>
      <c r="E70" s="127"/>
      <c r="F70" s="144"/>
      <c r="G70" s="139" t="str">
        <f>IF(D70="","",ROUNDDOWN(D70*F70,0))</f>
        <v/>
      </c>
      <c r="H70" s="86"/>
      <c r="I70" s="226" t="str">
        <f>G70</f>
        <v/>
      </c>
      <c r="J70" s="28"/>
      <c r="K70" s="28"/>
      <c r="L70" s="28"/>
      <c r="M70" s="28"/>
      <c r="N70" s="230"/>
      <c r="O70" s="230"/>
      <c r="P70" s="230"/>
      <c r="Q70" s="230"/>
      <c r="R70" s="230"/>
      <c r="S70" s="230"/>
      <c r="T70" s="230"/>
      <c r="U70" s="230"/>
      <c r="V70" s="230"/>
      <c r="W70" s="228"/>
      <c r="X70" s="228"/>
    </row>
    <row r="71" spans="1:24" ht="17.45" customHeight="1">
      <c r="A71" s="71"/>
      <c r="B71" s="98"/>
      <c r="C71" s="88"/>
      <c r="D71" s="215"/>
      <c r="E71" s="217"/>
      <c r="F71" s="143"/>
      <c r="G71" s="149" t="str">
        <f>IF(F71="",IF(D71="","",ROUNDDOWN(D71*F72,0)),IF(D71="","",ROUNDDOWN(D71*F71,0)))</f>
        <v/>
      </c>
      <c r="H71" s="87"/>
      <c r="I71" s="28"/>
      <c r="J71" s="28"/>
      <c r="K71" s="28"/>
      <c r="L71" s="28"/>
      <c r="M71" s="28"/>
      <c r="N71" s="230"/>
      <c r="O71" s="230"/>
      <c r="P71" s="230"/>
      <c r="Q71" s="230"/>
      <c r="R71" s="230"/>
      <c r="S71" s="230"/>
      <c r="T71" s="230"/>
      <c r="U71" s="228"/>
      <c r="V71" s="228"/>
      <c r="W71" s="228"/>
      <c r="X71" s="228"/>
    </row>
    <row r="72" spans="1:24" ht="17.45" customHeight="1">
      <c r="A72" s="72"/>
      <c r="B72" s="212"/>
      <c r="C72" s="89"/>
      <c r="D72" s="135"/>
      <c r="E72" s="127"/>
      <c r="F72" s="144"/>
      <c r="G72" s="139" t="str">
        <f>IF(D72="","",ROUNDDOWN(D72*F72,0))</f>
        <v/>
      </c>
      <c r="H72" s="86"/>
      <c r="I72" s="226" t="str">
        <f>G72</f>
        <v/>
      </c>
      <c r="J72" s="28"/>
      <c r="K72" s="28"/>
      <c r="L72" s="28"/>
      <c r="M72" s="28"/>
      <c r="N72" s="230"/>
      <c r="O72" s="230"/>
      <c r="P72" s="230"/>
      <c r="Q72" s="230"/>
      <c r="R72" s="230"/>
      <c r="S72" s="230"/>
      <c r="T72" s="230"/>
      <c r="U72" s="230"/>
      <c r="V72" s="230"/>
      <c r="W72" s="228"/>
      <c r="X72" s="228"/>
    </row>
    <row r="73" spans="1:24" ht="17.45" customHeight="1">
      <c r="A73" s="71"/>
      <c r="B73" s="98"/>
      <c r="C73" s="88"/>
      <c r="D73" s="215"/>
      <c r="E73" s="217"/>
      <c r="F73" s="143"/>
      <c r="G73" s="149" t="str">
        <f>IF(F73="",IF(D73="","",ROUNDDOWN(D73*F74,0)),IF(D73="","",ROUNDDOWN(D73*F73,0)))</f>
        <v/>
      </c>
      <c r="H73" s="87"/>
      <c r="I73" s="28"/>
      <c r="J73" s="28"/>
      <c r="K73" s="28"/>
      <c r="L73" s="28"/>
      <c r="M73" s="28"/>
      <c r="N73" s="230"/>
      <c r="O73" s="230"/>
      <c r="P73" s="230"/>
      <c r="Q73" s="230"/>
      <c r="R73" s="230"/>
      <c r="S73" s="230"/>
      <c r="T73" s="230"/>
      <c r="U73" s="228"/>
      <c r="V73" s="228"/>
      <c r="W73" s="228"/>
      <c r="X73" s="228"/>
    </row>
    <row r="74" spans="1:24" ht="17.45" customHeight="1">
      <c r="A74" s="72"/>
      <c r="B74" s="212"/>
      <c r="C74" s="89"/>
      <c r="D74" s="135"/>
      <c r="E74" s="127"/>
      <c r="F74" s="144"/>
      <c r="G74" s="139" t="str">
        <f>IF(D74="","",ROUNDDOWN(D74*F74,0))</f>
        <v/>
      </c>
      <c r="H74" s="86"/>
      <c r="I74" s="226" t="str">
        <f>G74</f>
        <v/>
      </c>
      <c r="J74" s="28"/>
      <c r="K74" s="28"/>
      <c r="L74" s="28"/>
      <c r="M74" s="28"/>
      <c r="N74" s="230"/>
      <c r="O74" s="230"/>
      <c r="P74" s="230"/>
      <c r="Q74" s="230"/>
      <c r="R74" s="230"/>
      <c r="S74" s="230"/>
      <c r="T74" s="230"/>
      <c r="U74" s="230"/>
      <c r="V74" s="230"/>
      <c r="W74" s="228"/>
      <c r="X74" s="228"/>
    </row>
    <row r="75" spans="1:24" ht="17.45" customHeight="1">
      <c r="A75" s="71"/>
      <c r="B75" s="98"/>
      <c r="C75" s="88"/>
      <c r="D75" s="215"/>
      <c r="E75" s="217"/>
      <c r="F75" s="143"/>
      <c r="G75" s="149" t="str">
        <f>IF(F75="",IF(D75="","",ROUNDDOWN(D75*F76,0)),IF(D75="","",ROUNDDOWN(D75*F75,0)))</f>
        <v/>
      </c>
      <c r="H75" s="87"/>
      <c r="I75" s="28"/>
      <c r="J75" s="28"/>
      <c r="K75" s="28"/>
      <c r="L75" s="28"/>
      <c r="M75" s="28"/>
      <c r="N75" s="230"/>
      <c r="O75" s="230"/>
      <c r="P75" s="230"/>
      <c r="Q75" s="230"/>
      <c r="R75" s="230"/>
      <c r="S75" s="230"/>
      <c r="T75" s="230"/>
      <c r="U75" s="228"/>
      <c r="V75" s="228"/>
      <c r="W75" s="228"/>
      <c r="X75" s="228"/>
    </row>
    <row r="76" spans="1:24" ht="17.45" customHeight="1">
      <c r="A76" s="72"/>
      <c r="B76" s="212"/>
      <c r="C76" s="89"/>
      <c r="D76" s="135"/>
      <c r="E76" s="127"/>
      <c r="F76" s="144"/>
      <c r="G76" s="139" t="str">
        <f>IF(D76="","",ROUNDDOWN(D76*F76,0))</f>
        <v/>
      </c>
      <c r="H76" s="86"/>
      <c r="I76" s="226" t="str">
        <f>G76</f>
        <v/>
      </c>
      <c r="J76" s="28"/>
      <c r="K76" s="28"/>
      <c r="L76" s="28"/>
      <c r="M76" s="28"/>
      <c r="N76" s="230"/>
      <c r="O76" s="230"/>
      <c r="P76" s="230"/>
      <c r="Q76" s="230"/>
      <c r="R76" s="230"/>
      <c r="S76" s="230"/>
      <c r="T76" s="230"/>
      <c r="U76" s="230"/>
      <c r="V76" s="230"/>
      <c r="W76" s="228"/>
      <c r="X76" s="228"/>
    </row>
    <row r="77" spans="1:24" ht="17.45" customHeight="1">
      <c r="A77" s="71"/>
      <c r="B77" s="98"/>
      <c r="C77" s="88"/>
      <c r="D77" s="215"/>
      <c r="E77" s="217"/>
      <c r="F77" s="143"/>
      <c r="G77" s="149" t="str">
        <f>IF(F77="",IF(D77="","",ROUNDDOWN(D77*F78,0)),IF(D77="","",ROUNDDOWN(D77*F77,0)))</f>
        <v/>
      </c>
      <c r="H77" s="87"/>
      <c r="I77" s="28"/>
      <c r="J77" s="28"/>
      <c r="K77" s="28"/>
      <c r="L77" s="28"/>
      <c r="M77" s="28"/>
      <c r="N77" s="230"/>
      <c r="O77" s="230"/>
      <c r="P77" s="230"/>
      <c r="Q77" s="230"/>
      <c r="R77" s="230"/>
      <c r="S77" s="230"/>
      <c r="T77" s="230"/>
      <c r="U77" s="228"/>
      <c r="V77" s="228"/>
      <c r="W77" s="228"/>
      <c r="X77" s="228"/>
    </row>
    <row r="78" spans="1:24" ht="17.45" customHeight="1">
      <c r="A78" s="72"/>
      <c r="B78" s="212"/>
      <c r="C78" s="89"/>
      <c r="D78" s="135"/>
      <c r="E78" s="127"/>
      <c r="F78" s="144"/>
      <c r="G78" s="139" t="str">
        <f>IF(D78="","",ROUNDDOWN(D78*F78,0))</f>
        <v/>
      </c>
      <c r="H78" s="86"/>
      <c r="I78" s="226" t="str">
        <f>G78</f>
        <v/>
      </c>
      <c r="J78" s="28"/>
      <c r="K78" s="28"/>
      <c r="L78" s="28"/>
      <c r="M78" s="28"/>
      <c r="N78" s="230"/>
      <c r="O78" s="230"/>
      <c r="P78" s="230"/>
      <c r="Q78" s="230"/>
      <c r="R78" s="230"/>
      <c r="S78" s="230"/>
      <c r="T78" s="230"/>
      <c r="U78" s="230"/>
      <c r="V78" s="230"/>
      <c r="W78" s="228"/>
      <c r="X78" s="228"/>
    </row>
    <row r="79" spans="1:24" ht="17.45" customHeight="1">
      <c r="A79" s="71"/>
      <c r="B79" s="98"/>
      <c r="C79" s="88"/>
      <c r="D79" s="215"/>
      <c r="E79" s="217"/>
      <c r="F79" s="143"/>
      <c r="G79" s="149" t="str">
        <f>IF(F79="",IF(D79="","",ROUNDDOWN(D79*F80,0)),IF(D79="","",ROUNDDOWN(D79*F79,0)))</f>
        <v/>
      </c>
      <c r="H79" s="87"/>
      <c r="I79" s="28"/>
      <c r="J79" s="28"/>
      <c r="K79" s="28"/>
      <c r="L79" s="28"/>
      <c r="M79" s="28"/>
      <c r="N79" s="230"/>
      <c r="O79" s="230"/>
      <c r="P79" s="230"/>
      <c r="Q79" s="230"/>
      <c r="R79" s="230"/>
      <c r="S79" s="230"/>
      <c r="T79" s="230"/>
      <c r="U79" s="228"/>
      <c r="V79" s="228"/>
      <c r="W79" s="228"/>
      <c r="X79" s="228"/>
    </row>
    <row r="80" spans="1:24" ht="17.45" customHeight="1">
      <c r="A80" s="72"/>
      <c r="B80" s="212"/>
      <c r="C80" s="89"/>
      <c r="D80" s="216"/>
      <c r="E80" s="127"/>
      <c r="F80" s="144"/>
      <c r="G80" s="139" t="str">
        <f>IF(D80="","",ROUNDDOWN(D80*F80,0))</f>
        <v/>
      </c>
      <c r="H80" s="86"/>
      <c r="I80" s="226" t="str">
        <f>G80</f>
        <v/>
      </c>
      <c r="J80" s="28"/>
      <c r="K80" s="28"/>
      <c r="L80" s="28"/>
      <c r="M80" s="28"/>
      <c r="N80" s="230"/>
      <c r="O80" s="230"/>
      <c r="P80" s="230"/>
      <c r="Q80" s="230"/>
      <c r="R80" s="230"/>
      <c r="S80" s="230"/>
      <c r="T80" s="230"/>
      <c r="U80" s="230"/>
      <c r="V80" s="230"/>
      <c r="W80" s="228"/>
      <c r="X80" s="228"/>
    </row>
    <row r="81" spans="1:24" ht="17.45" customHeight="1">
      <c r="A81" s="71"/>
      <c r="B81" s="98"/>
      <c r="C81" s="88"/>
      <c r="D81" s="215"/>
      <c r="E81" s="217"/>
      <c r="F81" s="143"/>
      <c r="G81" s="149" t="str">
        <f>IF(F81="",IF(D81="","",ROUNDDOWN(D81*F82,0)),IF(D81="","",ROUNDDOWN(D81*F81,0)))</f>
        <v/>
      </c>
      <c r="H81" s="87"/>
      <c r="I81" s="28"/>
      <c r="J81" s="28"/>
      <c r="K81" s="28"/>
      <c r="L81" s="28"/>
      <c r="M81" s="28"/>
      <c r="N81" s="230"/>
      <c r="O81" s="230"/>
      <c r="P81" s="230"/>
      <c r="Q81" s="230"/>
      <c r="R81" s="230"/>
      <c r="S81" s="230"/>
      <c r="T81" s="230"/>
      <c r="U81" s="228"/>
      <c r="V81" s="228"/>
      <c r="W81" s="228"/>
      <c r="X81" s="228"/>
    </row>
    <row r="82" spans="1:24" ht="17.45" customHeight="1">
      <c r="A82" s="72"/>
      <c r="B82" s="212"/>
      <c r="C82" s="89"/>
      <c r="D82" s="135"/>
      <c r="E82" s="127"/>
      <c r="F82" s="144"/>
      <c r="G82" s="139" t="str">
        <f>IF(D82="","",ROUNDDOWN(D82*F82,0))</f>
        <v/>
      </c>
      <c r="H82" s="86"/>
      <c r="I82" s="226" t="str">
        <f>G82</f>
        <v/>
      </c>
      <c r="J82" s="28"/>
      <c r="K82" s="28"/>
      <c r="L82" s="28"/>
      <c r="M82" s="28"/>
      <c r="N82" s="230"/>
      <c r="O82" s="230"/>
      <c r="P82" s="230"/>
      <c r="Q82" s="230"/>
      <c r="R82" s="230"/>
      <c r="S82" s="230"/>
      <c r="T82" s="230"/>
      <c r="U82" s="230"/>
      <c r="V82" s="230"/>
      <c r="W82" s="228"/>
      <c r="X82" s="228"/>
    </row>
    <row r="83" spans="1:24" ht="17.45" customHeight="1">
      <c r="A83" s="71"/>
      <c r="B83" s="98"/>
      <c r="C83" s="88"/>
      <c r="D83" s="215"/>
      <c r="E83" s="217"/>
      <c r="F83" s="143"/>
      <c r="G83" s="149" t="str">
        <f>IF(F83="",IF(D83="","",ROUNDDOWN(D83*F84,0)),IF(D83="","",ROUNDDOWN(D83*F83,0)))</f>
        <v/>
      </c>
      <c r="H83" s="87"/>
      <c r="I83" s="223"/>
      <c r="J83" s="28"/>
      <c r="K83" s="28"/>
      <c r="L83" s="28"/>
      <c r="M83" s="28"/>
      <c r="N83" s="230"/>
      <c r="O83" s="230"/>
      <c r="P83" s="230"/>
      <c r="Q83" s="230"/>
      <c r="R83" s="230"/>
      <c r="S83" s="230"/>
      <c r="T83" s="230"/>
      <c r="U83" s="228"/>
      <c r="V83" s="228"/>
      <c r="W83" s="228"/>
      <c r="X83" s="228"/>
    </row>
    <row r="84" spans="1:24" ht="17.45" customHeight="1">
      <c r="A84" s="72"/>
      <c r="B84" s="212"/>
      <c r="C84" s="89"/>
      <c r="D84" s="135"/>
      <c r="E84" s="127"/>
      <c r="F84" s="144"/>
      <c r="G84" s="139" t="str">
        <f>IF(D84="","",ROUNDDOWN(D84*F84,0))</f>
        <v/>
      </c>
      <c r="H84" s="86"/>
      <c r="I84" s="226" t="str">
        <f>G84</f>
        <v/>
      </c>
      <c r="J84" s="28"/>
      <c r="K84" s="28"/>
      <c r="L84" s="28"/>
      <c r="M84" s="28"/>
      <c r="N84" s="230"/>
      <c r="O84" s="230"/>
      <c r="P84" s="230"/>
      <c r="Q84" s="230"/>
      <c r="R84" s="230"/>
      <c r="S84" s="230"/>
      <c r="T84" s="230"/>
      <c r="U84" s="230"/>
      <c r="V84" s="230"/>
      <c r="W84" s="228"/>
      <c r="X84" s="228"/>
    </row>
    <row r="85" spans="1:24" ht="17.45" customHeight="1">
      <c r="A85" s="71"/>
      <c r="B85" s="98"/>
      <c r="C85" s="88"/>
      <c r="D85" s="133"/>
      <c r="E85" s="217"/>
      <c r="F85" s="143"/>
      <c r="G85" s="149" t="str">
        <f>IF(F85="",IF(D85="","",ROUNDDOWN(D85*F86,0)),IF(D85="","",ROUNDDOWN(D85*F85,0)))</f>
        <v/>
      </c>
      <c r="H85" s="87"/>
      <c r="I85" s="223"/>
      <c r="J85" s="28"/>
      <c r="K85" s="28"/>
      <c r="L85" s="28"/>
      <c r="M85" s="28"/>
      <c r="N85" s="230"/>
      <c r="O85" s="230"/>
      <c r="P85" s="230"/>
      <c r="Q85" s="230"/>
      <c r="R85" s="230"/>
      <c r="S85" s="230"/>
      <c r="T85" s="230"/>
      <c r="U85" s="228"/>
      <c r="V85" s="228"/>
      <c r="W85" s="228"/>
      <c r="X85" s="228"/>
    </row>
    <row r="86" spans="1:24" ht="17.45" customHeight="1">
      <c r="A86" s="72"/>
      <c r="B86" s="212"/>
      <c r="C86" s="89"/>
      <c r="D86" s="135"/>
      <c r="E86" s="127"/>
      <c r="F86" s="144"/>
      <c r="G86" s="139" t="str">
        <f>IF(D86="","",ROUNDDOWN(D86*F86,0))</f>
        <v/>
      </c>
      <c r="H86" s="86"/>
      <c r="I86" s="226" t="str">
        <f>G86</f>
        <v/>
      </c>
      <c r="J86" s="28"/>
      <c r="K86" s="28"/>
      <c r="L86" s="28"/>
      <c r="M86" s="28"/>
      <c r="N86" s="230"/>
      <c r="O86" s="230"/>
      <c r="P86" s="230"/>
      <c r="Q86" s="230"/>
      <c r="R86" s="230"/>
      <c r="S86" s="230"/>
      <c r="T86" s="230"/>
      <c r="U86" s="230"/>
      <c r="V86" s="230"/>
      <c r="W86" s="228"/>
      <c r="X86" s="228"/>
    </row>
    <row r="87" spans="1:24" ht="17.45" customHeight="1">
      <c r="A87" s="71"/>
      <c r="B87" s="98"/>
      <c r="C87" s="88"/>
      <c r="D87" s="133"/>
      <c r="E87" s="217"/>
      <c r="F87" s="143"/>
      <c r="G87" s="149" t="str">
        <f>IF(F87="",IF(D87="","",ROUNDDOWN(D87*F88,0)),IF(D87="","",ROUNDDOWN(D87*F87,0)))</f>
        <v/>
      </c>
      <c r="H87" s="87"/>
      <c r="I87" s="223"/>
      <c r="J87" s="28"/>
      <c r="K87" s="28"/>
      <c r="L87" s="28"/>
      <c r="M87" s="28"/>
      <c r="N87" s="230"/>
      <c r="O87" s="230"/>
      <c r="P87" s="230"/>
      <c r="Q87" s="230"/>
      <c r="R87" s="230"/>
      <c r="S87" s="230"/>
      <c r="T87" s="230"/>
      <c r="U87" s="228"/>
      <c r="V87" s="228"/>
      <c r="W87" s="228"/>
      <c r="X87" s="228"/>
    </row>
    <row r="88" spans="1:24" ht="17.45" customHeight="1">
      <c r="A88" s="72"/>
      <c r="B88" s="212"/>
      <c r="C88" s="89"/>
      <c r="D88" s="135"/>
      <c r="E88" s="127"/>
      <c r="F88" s="144"/>
      <c r="G88" s="139" t="str">
        <f>IF(D88="","",ROUNDDOWN(D88*F88,0))</f>
        <v/>
      </c>
      <c r="H88" s="86"/>
      <c r="I88" s="28"/>
      <c r="J88" s="28"/>
      <c r="K88" s="28"/>
      <c r="L88" s="28"/>
      <c r="M88" s="28"/>
      <c r="N88" s="230"/>
      <c r="O88" s="230"/>
      <c r="P88" s="230"/>
      <c r="Q88" s="230"/>
      <c r="R88" s="230"/>
      <c r="S88" s="230"/>
      <c r="T88" s="230"/>
      <c r="U88" s="230"/>
      <c r="V88" s="230"/>
      <c r="W88" s="228"/>
      <c r="X88" s="228"/>
    </row>
    <row r="89" spans="1:24" ht="17.45" customHeight="1">
      <c r="A89" s="71"/>
      <c r="B89" s="98"/>
      <c r="C89" s="88"/>
      <c r="D89" s="215"/>
      <c r="E89" s="217"/>
      <c r="F89" s="143"/>
      <c r="G89" s="149" t="str">
        <f>IF(F89="",IF(D89="","",ROUNDDOWN(D89*F90,0)),IF(D89="","",ROUNDDOWN(D89*F89,0)))</f>
        <v/>
      </c>
      <c r="H89" s="87"/>
      <c r="I89" s="223"/>
      <c r="J89" s="28"/>
      <c r="K89" s="28"/>
      <c r="L89" s="28"/>
      <c r="M89" s="28"/>
      <c r="N89" s="230"/>
      <c r="O89" s="230"/>
      <c r="P89" s="230"/>
      <c r="Q89" s="230"/>
      <c r="R89" s="230"/>
      <c r="S89" s="230"/>
      <c r="T89" s="230"/>
      <c r="U89" s="228"/>
      <c r="V89" s="228"/>
      <c r="W89" s="228"/>
      <c r="X89" s="228"/>
    </row>
    <row r="90" spans="1:24" ht="17.45" customHeight="1">
      <c r="A90" s="72"/>
      <c r="B90" s="212"/>
      <c r="C90" s="89"/>
      <c r="D90" s="216"/>
      <c r="E90" s="127"/>
      <c r="F90" s="144"/>
      <c r="G90" s="139" t="str">
        <f>IF(D90="","",ROUNDDOWN(D90*F90,0))</f>
        <v/>
      </c>
      <c r="H90" s="86"/>
      <c r="I90" s="223"/>
      <c r="J90" s="28"/>
      <c r="K90" s="28"/>
      <c r="L90" s="28"/>
      <c r="M90" s="28"/>
      <c r="N90" s="230"/>
      <c r="O90" s="230"/>
      <c r="P90" s="230"/>
      <c r="Q90" s="230"/>
      <c r="R90" s="230"/>
      <c r="S90" s="230"/>
      <c r="T90" s="230"/>
      <c r="U90" s="228"/>
      <c r="V90" s="228"/>
      <c r="W90" s="228"/>
      <c r="X90" s="228"/>
    </row>
    <row r="91" spans="1:24" ht="17.45" customHeight="1">
      <c r="A91" s="71"/>
      <c r="B91" s="98"/>
      <c r="C91" s="88"/>
      <c r="D91" s="215"/>
      <c r="E91" s="217"/>
      <c r="F91" s="143"/>
      <c r="G91" s="143"/>
      <c r="H91" s="87"/>
      <c r="I91" s="223"/>
      <c r="J91" s="28"/>
      <c r="K91" s="28"/>
      <c r="L91" s="28"/>
      <c r="M91" s="28"/>
      <c r="N91" s="230"/>
      <c r="O91" s="230"/>
      <c r="P91" s="230"/>
      <c r="Q91" s="230"/>
      <c r="R91" s="230"/>
      <c r="S91" s="230"/>
      <c r="T91" s="230"/>
      <c r="U91" s="228"/>
      <c r="V91" s="228"/>
      <c r="W91" s="228"/>
      <c r="X91" s="228"/>
    </row>
    <row r="92" spans="1:24" ht="17.45" customHeight="1">
      <c r="A92" s="72"/>
      <c r="B92" s="93" t="s">
        <v>46</v>
      </c>
      <c r="C92" s="89"/>
      <c r="D92" s="216"/>
      <c r="E92" s="127"/>
      <c r="F92" s="144"/>
      <c r="G92" s="221">
        <f>SUM(I65:I90)</f>
        <v>0</v>
      </c>
      <c r="H92" s="86"/>
      <c r="I92" s="223">
        <f>SUM(I65:I90)</f>
        <v>0</v>
      </c>
      <c r="J92" s="28"/>
      <c r="K92" s="28"/>
      <c r="L92" s="28"/>
      <c r="M92" s="28"/>
      <c r="N92" s="230"/>
      <c r="O92" s="230"/>
      <c r="P92" s="230"/>
      <c r="Q92" s="230"/>
      <c r="R92" s="230"/>
      <c r="S92" s="230"/>
      <c r="T92" s="230"/>
      <c r="U92" s="230"/>
      <c r="V92" s="230"/>
      <c r="W92" s="228"/>
      <c r="X92" s="228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5" fitToWidth="1" fitToHeight="1" orientation="landscape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 tint="0.6"/>
  </sheetPr>
  <dimension ref="A1:X92"/>
  <sheetViews>
    <sheetView showZeros="0" view="pageBreakPreview" topLeftCell="A31" zoomScaleSheetLayoutView="100" workbookViewId="0">
      <selection activeCell="G33" sqref="G33"/>
    </sheetView>
  </sheetViews>
  <sheetFormatPr defaultColWidth="9" defaultRowHeight="16.5" customHeight="1"/>
  <cols>
    <col min="1" max="1" width="5.125" style="204" customWidth="1"/>
    <col min="2" max="2" width="22.5" style="205" customWidth="1"/>
    <col min="3" max="3" width="32.875" style="206" customWidth="1"/>
    <col min="4" max="4" width="11.125" style="207" customWidth="1"/>
    <col min="5" max="5" width="5.125" style="204" customWidth="1"/>
    <col min="6" max="6" width="12.75" style="208" customWidth="1"/>
    <col min="7" max="7" width="17.75" style="208" customWidth="1"/>
    <col min="8" max="8" width="27.75" style="209" customWidth="1"/>
    <col min="9" max="9" width="12.75" style="1" customWidth="1"/>
    <col min="10" max="10" width="9.625" style="1" customWidth="1"/>
    <col min="11" max="11" width="11.625" style="1" bestFit="1" customWidth="1"/>
    <col min="12" max="13" width="9.375" style="1" customWidth="1"/>
    <col min="14" max="14" width="13.875" style="63" bestFit="1" customWidth="1"/>
    <col min="15" max="15" width="3.75" style="63" customWidth="1"/>
    <col min="16" max="16" width="11.625" style="63" bestFit="1" customWidth="1"/>
    <col min="17" max="17" width="11.625" style="63" customWidth="1"/>
    <col min="18" max="18" width="11.875" style="63" customWidth="1"/>
    <col min="19" max="19" width="13.375" style="63" customWidth="1"/>
    <col min="20" max="20" width="12.375" style="63" customWidth="1"/>
    <col min="21" max="21" width="14.125" style="63" bestFit="1" customWidth="1"/>
    <col min="22" max="22" width="14.75" style="63" customWidth="1"/>
    <col min="23" max="16384" width="9" style="63"/>
  </cols>
  <sheetData>
    <row r="1" spans="1:24" ht="20.100000000000001" customHeight="1">
      <c r="A1" s="71" t="s">
        <v>33</v>
      </c>
      <c r="B1" s="210" t="s">
        <v>11</v>
      </c>
      <c r="C1" s="210" t="s">
        <v>35</v>
      </c>
      <c r="D1" s="213" t="s">
        <v>12</v>
      </c>
      <c r="E1" s="71" t="s">
        <v>16</v>
      </c>
      <c r="F1" s="218" t="s">
        <v>2</v>
      </c>
      <c r="G1" s="218" t="s">
        <v>1</v>
      </c>
      <c r="H1" s="222" t="s">
        <v>7</v>
      </c>
      <c r="I1" s="29"/>
      <c r="J1" s="29"/>
      <c r="K1" s="29"/>
      <c r="L1" s="29"/>
      <c r="M1" s="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0.100000000000001" customHeight="1">
      <c r="A2" s="72"/>
      <c r="B2" s="211"/>
      <c r="C2" s="211"/>
      <c r="D2" s="214"/>
      <c r="E2" s="72"/>
      <c r="F2" s="219"/>
      <c r="G2" s="219"/>
      <c r="H2" s="77"/>
      <c r="I2" s="29"/>
      <c r="J2" s="29"/>
      <c r="K2" s="227"/>
      <c r="L2" s="29"/>
      <c r="M2" s="29"/>
      <c r="N2" s="229"/>
      <c r="O2" s="228"/>
      <c r="P2" s="229"/>
      <c r="Q2" s="229"/>
      <c r="R2" s="229"/>
      <c r="S2" s="229"/>
      <c r="T2" s="229"/>
      <c r="U2" s="229"/>
      <c r="V2" s="228"/>
      <c r="W2" s="228"/>
      <c r="X2" s="228"/>
    </row>
    <row r="3" spans="1:24" ht="17.45" customHeight="1">
      <c r="A3" s="71"/>
      <c r="B3" s="95"/>
      <c r="C3" s="88"/>
      <c r="D3" s="215"/>
      <c r="E3" s="217"/>
      <c r="F3" s="143"/>
      <c r="G3" s="143"/>
      <c r="H3" s="87"/>
      <c r="I3" s="223"/>
      <c r="J3" s="28"/>
      <c r="K3" s="225"/>
      <c r="L3" s="28"/>
      <c r="M3" s="28"/>
      <c r="N3" s="230"/>
      <c r="O3" s="230"/>
      <c r="P3" s="230"/>
      <c r="Q3" s="230"/>
      <c r="R3" s="230"/>
      <c r="S3" s="230"/>
      <c r="T3" s="230"/>
      <c r="U3" s="228"/>
      <c r="V3" s="228"/>
      <c r="W3" s="228"/>
      <c r="X3" s="228"/>
    </row>
    <row r="4" spans="1:24" ht="17.45" customHeight="1">
      <c r="A4" s="72" t="s">
        <v>59</v>
      </c>
      <c r="B4" s="212" t="s">
        <v>294</v>
      </c>
      <c r="C4" s="89"/>
      <c r="D4" s="216"/>
      <c r="E4" s="127"/>
      <c r="F4" s="220"/>
      <c r="G4" s="144"/>
      <c r="H4" s="86"/>
      <c r="I4" s="28"/>
      <c r="J4" s="28"/>
      <c r="K4" s="225"/>
      <c r="L4" s="28"/>
      <c r="M4" s="28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17.45" customHeight="1">
      <c r="A5" s="71"/>
      <c r="B5" s="98"/>
      <c r="C5" s="88"/>
      <c r="D5" s="215"/>
      <c r="E5" s="217"/>
      <c r="F5" s="143"/>
      <c r="G5" s="143"/>
      <c r="H5" s="87"/>
      <c r="I5" s="28"/>
      <c r="J5" s="28"/>
      <c r="K5" s="225"/>
      <c r="L5" s="28"/>
      <c r="M5" s="28"/>
      <c r="N5" s="230"/>
      <c r="O5" s="230"/>
      <c r="P5" s="230"/>
      <c r="Q5" s="230"/>
      <c r="R5" s="230"/>
      <c r="S5" s="230"/>
      <c r="T5" s="230"/>
      <c r="U5" s="228"/>
      <c r="V5" s="228"/>
      <c r="W5" s="228"/>
      <c r="X5" s="228"/>
    </row>
    <row r="6" spans="1:24" ht="17.45" customHeight="1">
      <c r="A6" s="72">
        <v>1</v>
      </c>
      <c r="B6" s="212" t="s">
        <v>54</v>
      </c>
      <c r="C6" s="89"/>
      <c r="D6" s="216">
        <v>1</v>
      </c>
      <c r="E6" s="127" t="s">
        <v>41</v>
      </c>
      <c r="F6" s="144"/>
      <c r="G6" s="221">
        <f>'直接仮設工事）'!I62</f>
        <v>4634842</v>
      </c>
      <c r="H6" s="86"/>
      <c r="I6" s="225">
        <f>G6</f>
        <v>4634842</v>
      </c>
      <c r="J6" s="28"/>
      <c r="K6" s="28"/>
      <c r="L6" s="28"/>
      <c r="M6" s="28"/>
      <c r="N6" s="230"/>
      <c r="O6" s="230"/>
      <c r="P6" s="230"/>
      <c r="Q6" s="230"/>
      <c r="R6" s="230"/>
      <c r="S6" s="230"/>
      <c r="T6" s="230"/>
      <c r="U6" s="230"/>
      <c r="V6" s="230"/>
      <c r="W6" s="228"/>
      <c r="X6" s="228"/>
    </row>
    <row r="7" spans="1:24" ht="17.45" customHeight="1">
      <c r="A7" s="71"/>
      <c r="B7" s="98"/>
      <c r="C7" s="88"/>
      <c r="D7" s="215"/>
      <c r="E7" s="217"/>
      <c r="F7" s="143"/>
      <c r="G7" s="143"/>
      <c r="H7" s="87"/>
      <c r="I7" s="28"/>
      <c r="J7" s="28"/>
      <c r="K7" s="28"/>
      <c r="L7" s="28"/>
      <c r="M7" s="28"/>
      <c r="N7" s="230"/>
      <c r="O7" s="230"/>
      <c r="P7" s="230"/>
      <c r="Q7" s="230"/>
      <c r="R7" s="230"/>
      <c r="S7" s="230"/>
      <c r="T7" s="230"/>
      <c r="U7" s="228"/>
      <c r="V7" s="228"/>
      <c r="W7" s="228"/>
      <c r="X7" s="228"/>
    </row>
    <row r="8" spans="1:24" ht="17.45" customHeight="1">
      <c r="A8" s="72">
        <v>2</v>
      </c>
      <c r="B8" s="212" t="s">
        <v>21</v>
      </c>
      <c r="C8" s="89"/>
      <c r="D8" s="216">
        <v>1</v>
      </c>
      <c r="E8" s="127" t="s">
        <v>41</v>
      </c>
      <c r="F8" s="144"/>
      <c r="G8" s="221">
        <f>土工事!G32</f>
        <v>481128</v>
      </c>
      <c r="H8" s="86"/>
      <c r="I8" s="225">
        <f>G8</f>
        <v>481128</v>
      </c>
      <c r="J8" s="28"/>
      <c r="K8" s="28"/>
      <c r="L8" s="28"/>
      <c r="M8" s="28"/>
      <c r="N8" s="230"/>
      <c r="O8" s="230"/>
      <c r="P8" s="230"/>
      <c r="Q8" s="230"/>
      <c r="R8" s="230"/>
      <c r="S8" s="230"/>
      <c r="T8" s="230"/>
      <c r="U8" s="230"/>
      <c r="V8" s="230"/>
      <c r="W8" s="228"/>
      <c r="X8" s="228"/>
    </row>
    <row r="9" spans="1:24" ht="17.45" customHeight="1">
      <c r="A9" s="71"/>
      <c r="B9" s="98"/>
      <c r="C9" s="88"/>
      <c r="D9" s="215"/>
      <c r="E9" s="217"/>
      <c r="F9" s="143"/>
      <c r="G9" s="143"/>
      <c r="H9" s="87"/>
      <c r="I9" s="28"/>
      <c r="J9" s="28"/>
      <c r="K9" s="28"/>
      <c r="L9" s="28"/>
      <c r="M9" s="28"/>
      <c r="N9" s="230"/>
      <c r="O9" s="230"/>
      <c r="P9" s="230"/>
      <c r="Q9" s="230"/>
      <c r="R9" s="230"/>
      <c r="S9" s="230"/>
      <c r="T9" s="230"/>
      <c r="U9" s="228"/>
      <c r="V9" s="228"/>
      <c r="W9" s="228"/>
      <c r="X9" s="228"/>
    </row>
    <row r="10" spans="1:24" ht="17.45" customHeight="1">
      <c r="A10" s="72">
        <v>3</v>
      </c>
      <c r="B10" s="212" t="s">
        <v>55</v>
      </c>
      <c r="C10" s="89"/>
      <c r="D10" s="216">
        <v>1</v>
      </c>
      <c r="E10" s="127" t="s">
        <v>41</v>
      </c>
      <c r="F10" s="144"/>
      <c r="G10" s="221">
        <f>地業工事!G32</f>
        <v>7253997</v>
      </c>
      <c r="H10" s="86"/>
      <c r="I10" s="225">
        <f>G10</f>
        <v>7253997</v>
      </c>
      <c r="J10" s="28"/>
      <c r="K10" s="28"/>
      <c r="L10" s="28"/>
      <c r="M10" s="28"/>
      <c r="N10" s="230"/>
      <c r="O10" s="230"/>
      <c r="P10" s="230"/>
      <c r="Q10" s="230"/>
      <c r="R10" s="230"/>
      <c r="S10" s="230"/>
      <c r="T10" s="230"/>
      <c r="U10" s="230"/>
      <c r="V10" s="230"/>
      <c r="W10" s="228"/>
      <c r="X10" s="228"/>
    </row>
    <row r="11" spans="1:24" ht="17.45" customHeight="1">
      <c r="A11" s="71"/>
      <c r="B11" s="98"/>
      <c r="C11" s="88"/>
      <c r="D11" s="215"/>
      <c r="E11" s="217"/>
      <c r="F11" s="143"/>
      <c r="G11" s="143"/>
      <c r="H11" s="87"/>
      <c r="I11" s="28"/>
      <c r="J11" s="28"/>
      <c r="K11" s="28"/>
      <c r="L11" s="28"/>
      <c r="M11" s="28"/>
      <c r="N11" s="230"/>
      <c r="O11" s="230"/>
      <c r="P11" s="230"/>
      <c r="Q11" s="230"/>
      <c r="R11" s="230"/>
      <c r="S11" s="230"/>
      <c r="T11" s="230"/>
      <c r="U11" s="228"/>
      <c r="V11" s="228"/>
      <c r="W11" s="228"/>
      <c r="X11" s="228"/>
    </row>
    <row r="12" spans="1:24" ht="17.45" customHeight="1">
      <c r="A12" s="72">
        <v>4</v>
      </c>
      <c r="B12" s="212" t="s">
        <v>8</v>
      </c>
      <c r="C12" s="89"/>
      <c r="D12" s="216">
        <v>1</v>
      </c>
      <c r="E12" s="127" t="s">
        <v>41</v>
      </c>
      <c r="F12" s="144"/>
      <c r="G12" s="221">
        <f>鉄筋工事!G32</f>
        <v>2862280</v>
      </c>
      <c r="H12" s="86"/>
      <c r="I12" s="225">
        <f>G12</f>
        <v>2862280</v>
      </c>
      <c r="J12" s="28"/>
      <c r="K12" s="28"/>
      <c r="L12" s="28"/>
      <c r="M12" s="28"/>
      <c r="N12" s="230"/>
      <c r="O12" s="230"/>
      <c r="P12" s="230"/>
      <c r="Q12" s="230"/>
      <c r="R12" s="230"/>
      <c r="S12" s="230"/>
      <c r="T12" s="230"/>
      <c r="U12" s="230"/>
      <c r="V12" s="230"/>
      <c r="W12" s="228"/>
      <c r="X12" s="228"/>
    </row>
    <row r="13" spans="1:24" ht="17.45" customHeight="1">
      <c r="A13" s="71"/>
      <c r="B13" s="98"/>
      <c r="C13" s="88"/>
      <c r="D13" s="215"/>
      <c r="E13" s="217"/>
      <c r="F13" s="143"/>
      <c r="G13" s="143"/>
      <c r="H13" s="87"/>
      <c r="I13" s="28"/>
      <c r="J13" s="28"/>
      <c r="K13" s="28"/>
      <c r="L13" s="28"/>
      <c r="M13" s="28"/>
      <c r="N13" s="230"/>
      <c r="O13" s="230"/>
      <c r="P13" s="230"/>
      <c r="Q13" s="230"/>
      <c r="R13" s="230"/>
      <c r="S13" s="230"/>
      <c r="T13" s="230"/>
      <c r="U13" s="228"/>
      <c r="V13" s="228"/>
      <c r="W13" s="228"/>
      <c r="X13" s="228"/>
    </row>
    <row r="14" spans="1:24" ht="17.45" customHeight="1">
      <c r="A14" s="72">
        <v>5</v>
      </c>
      <c r="B14" s="212" t="s">
        <v>56</v>
      </c>
      <c r="C14" s="89"/>
      <c r="D14" s="216">
        <v>1</v>
      </c>
      <c r="E14" s="127" t="s">
        <v>41</v>
      </c>
      <c r="F14" s="144"/>
      <c r="G14" s="221">
        <f>コンクリート工事!G62</f>
        <v>5266243</v>
      </c>
      <c r="H14" s="86"/>
      <c r="I14" s="225">
        <f>G14</f>
        <v>5266243</v>
      </c>
      <c r="J14" s="28"/>
      <c r="K14" s="28"/>
      <c r="L14" s="28"/>
      <c r="M14" s="28"/>
      <c r="N14" s="230"/>
      <c r="O14" s="230"/>
      <c r="P14" s="230"/>
      <c r="Q14" s="230"/>
      <c r="R14" s="230"/>
      <c r="S14" s="230"/>
      <c r="T14" s="230"/>
      <c r="U14" s="230"/>
      <c r="V14" s="230"/>
      <c r="W14" s="228"/>
      <c r="X14" s="228"/>
    </row>
    <row r="15" spans="1:24" ht="17.45" customHeight="1">
      <c r="A15" s="71"/>
      <c r="B15" s="98"/>
      <c r="C15" s="88"/>
      <c r="D15" s="215"/>
      <c r="E15" s="217"/>
      <c r="F15" s="143"/>
      <c r="G15" s="143"/>
      <c r="H15" s="87"/>
      <c r="I15" s="28"/>
      <c r="J15" s="28"/>
      <c r="K15" s="28"/>
      <c r="L15" s="28"/>
      <c r="M15" s="28"/>
      <c r="N15" s="230"/>
      <c r="O15" s="230"/>
      <c r="P15" s="230"/>
      <c r="Q15" s="230"/>
      <c r="R15" s="230"/>
      <c r="S15" s="230"/>
      <c r="T15" s="230"/>
      <c r="U15" s="228"/>
      <c r="V15" s="228"/>
      <c r="W15" s="228"/>
      <c r="X15" s="228"/>
    </row>
    <row r="16" spans="1:24" ht="17.45" customHeight="1">
      <c r="A16" s="72">
        <v>6</v>
      </c>
      <c r="B16" s="212" t="s">
        <v>58</v>
      </c>
      <c r="C16" s="89"/>
      <c r="D16" s="216">
        <v>1</v>
      </c>
      <c r="E16" s="127" t="s">
        <v>41</v>
      </c>
      <c r="F16" s="144"/>
      <c r="G16" s="221">
        <f>型枠工事!G32</f>
        <v>4015800</v>
      </c>
      <c r="H16" s="86"/>
      <c r="I16" s="225">
        <f>G16</f>
        <v>4015800</v>
      </c>
      <c r="J16" s="28"/>
      <c r="K16" s="28"/>
      <c r="L16" s="28"/>
      <c r="M16" s="28"/>
      <c r="N16" s="230"/>
      <c r="O16" s="230"/>
      <c r="P16" s="230"/>
      <c r="Q16" s="230"/>
      <c r="R16" s="230"/>
      <c r="S16" s="230"/>
      <c r="T16" s="230"/>
      <c r="U16" s="230"/>
      <c r="V16" s="230"/>
      <c r="W16" s="228"/>
      <c r="X16" s="228"/>
    </row>
    <row r="17" spans="1:24" ht="17.45" customHeight="1">
      <c r="A17" s="71"/>
      <c r="B17" s="98"/>
      <c r="C17" s="88"/>
      <c r="D17" s="215"/>
      <c r="E17" s="217"/>
      <c r="F17" s="143"/>
      <c r="G17" s="143"/>
      <c r="H17" s="87"/>
      <c r="I17" s="28"/>
      <c r="J17" s="28"/>
      <c r="K17" s="28"/>
      <c r="L17" s="28"/>
      <c r="M17" s="28"/>
      <c r="N17" s="230"/>
      <c r="O17" s="230"/>
      <c r="P17" s="230"/>
      <c r="Q17" s="230"/>
      <c r="R17" s="230"/>
      <c r="S17" s="230"/>
      <c r="T17" s="230"/>
      <c r="U17" s="228"/>
      <c r="V17" s="228"/>
      <c r="W17" s="228"/>
      <c r="X17" s="228"/>
    </row>
    <row r="18" spans="1:24" ht="17.45" customHeight="1">
      <c r="A18" s="72">
        <v>7</v>
      </c>
      <c r="B18" s="212" t="s">
        <v>69</v>
      </c>
      <c r="C18" s="89"/>
      <c r="D18" s="216">
        <v>1</v>
      </c>
      <c r="E18" s="127" t="s">
        <v>41</v>
      </c>
      <c r="F18" s="144"/>
      <c r="G18" s="221">
        <f>鉄骨工事!G62</f>
        <v>6934876</v>
      </c>
      <c r="H18" s="86"/>
      <c r="I18" s="225">
        <f>G18</f>
        <v>6934876</v>
      </c>
      <c r="J18" s="28"/>
      <c r="K18" s="28"/>
      <c r="L18" s="28"/>
      <c r="M18" s="28"/>
      <c r="N18" s="230"/>
      <c r="O18" s="230"/>
      <c r="P18" s="230"/>
      <c r="Q18" s="230"/>
      <c r="R18" s="230"/>
      <c r="S18" s="230"/>
      <c r="T18" s="230"/>
      <c r="U18" s="230"/>
      <c r="V18" s="230"/>
      <c r="W18" s="228"/>
      <c r="X18" s="228"/>
    </row>
    <row r="19" spans="1:24" ht="17.45" customHeight="1">
      <c r="A19" s="71"/>
      <c r="B19" s="98"/>
      <c r="C19" s="88"/>
      <c r="D19" s="215"/>
      <c r="E19" s="217"/>
      <c r="F19" s="143"/>
      <c r="G19" s="143"/>
      <c r="H19" s="87"/>
      <c r="I19" s="28"/>
      <c r="J19" s="28"/>
      <c r="K19" s="28"/>
      <c r="L19" s="28"/>
      <c r="M19" s="28"/>
      <c r="N19" s="230"/>
      <c r="O19" s="230"/>
      <c r="P19" s="230"/>
      <c r="Q19" s="230"/>
      <c r="R19" s="230"/>
      <c r="S19" s="230"/>
      <c r="T19" s="230"/>
      <c r="U19" s="228"/>
      <c r="V19" s="228"/>
      <c r="W19" s="228"/>
      <c r="X19" s="228"/>
    </row>
    <row r="20" spans="1:24" ht="17.45" customHeight="1">
      <c r="A20" s="72">
        <v>8</v>
      </c>
      <c r="B20" s="212" t="s">
        <v>72</v>
      </c>
      <c r="C20" s="89"/>
      <c r="D20" s="216">
        <v>1</v>
      </c>
      <c r="E20" s="127" t="s">
        <v>41</v>
      </c>
      <c r="F20" s="144"/>
      <c r="G20" s="221">
        <f>防水工事!G32</f>
        <v>2885500</v>
      </c>
      <c r="H20" s="86"/>
      <c r="I20" s="225">
        <f>G20</f>
        <v>2885500</v>
      </c>
      <c r="J20" s="28"/>
      <c r="K20" s="28"/>
      <c r="L20" s="28"/>
      <c r="M20" s="28"/>
      <c r="N20" s="230"/>
      <c r="O20" s="230"/>
      <c r="P20" s="230"/>
      <c r="Q20" s="230"/>
      <c r="R20" s="230"/>
      <c r="S20" s="230"/>
      <c r="T20" s="230"/>
      <c r="U20" s="230"/>
      <c r="V20" s="230"/>
      <c r="W20" s="228"/>
      <c r="X20" s="228"/>
    </row>
    <row r="21" spans="1:24" ht="17.25" customHeight="1">
      <c r="A21" s="71"/>
      <c r="B21" s="98"/>
      <c r="C21" s="88"/>
      <c r="D21" s="215"/>
      <c r="E21" s="217"/>
      <c r="F21" s="143"/>
      <c r="G21" s="143"/>
      <c r="H21" s="87"/>
      <c r="I21" s="28"/>
      <c r="J21" s="28"/>
      <c r="K21" s="28"/>
      <c r="L21" s="28"/>
      <c r="M21" s="28"/>
      <c r="N21" s="230"/>
      <c r="O21" s="230"/>
      <c r="P21" s="230"/>
      <c r="Q21" s="230"/>
      <c r="R21" s="230"/>
      <c r="S21" s="230"/>
      <c r="T21" s="230"/>
      <c r="U21" s="228"/>
      <c r="V21" s="228"/>
      <c r="W21" s="228"/>
      <c r="X21" s="228"/>
    </row>
    <row r="22" spans="1:24" ht="17.45" customHeight="1">
      <c r="A22" s="72">
        <v>9</v>
      </c>
      <c r="B22" s="212" t="s">
        <v>62</v>
      </c>
      <c r="C22" s="89"/>
      <c r="D22" s="216">
        <v>1</v>
      </c>
      <c r="E22" s="127" t="s">
        <v>41</v>
      </c>
      <c r="F22" s="144"/>
      <c r="G22" s="221">
        <f>外装工事!G32</f>
        <v>8053290</v>
      </c>
      <c r="H22" s="86"/>
      <c r="I22" s="225">
        <f>G22</f>
        <v>8053290</v>
      </c>
      <c r="J22" s="28"/>
      <c r="K22" s="28"/>
      <c r="L22" s="28"/>
      <c r="M22" s="28"/>
      <c r="N22" s="230"/>
      <c r="O22" s="230"/>
      <c r="P22" s="230"/>
      <c r="Q22" s="230"/>
      <c r="R22" s="230"/>
      <c r="S22" s="230"/>
      <c r="T22" s="230"/>
      <c r="U22" s="230"/>
      <c r="V22" s="230"/>
      <c r="W22" s="228"/>
      <c r="X22" s="228"/>
    </row>
    <row r="23" spans="1:24" ht="17.45" customHeight="1">
      <c r="A23" s="71"/>
      <c r="B23" s="98"/>
      <c r="C23" s="88"/>
      <c r="D23" s="215"/>
      <c r="E23" s="217"/>
      <c r="F23" s="143"/>
      <c r="G23" s="143"/>
      <c r="H23" s="87"/>
      <c r="I23" s="28"/>
      <c r="J23" s="28"/>
      <c r="K23" s="28"/>
      <c r="L23" s="28"/>
      <c r="M23" s="28"/>
      <c r="N23" s="230"/>
      <c r="O23" s="230"/>
      <c r="P23" s="230"/>
      <c r="Q23" s="230"/>
      <c r="R23" s="230"/>
      <c r="S23" s="230"/>
      <c r="T23" s="230"/>
      <c r="U23" s="228"/>
      <c r="V23" s="228"/>
      <c r="W23" s="228"/>
      <c r="X23" s="228"/>
    </row>
    <row r="24" spans="1:24" ht="17.45" customHeight="1">
      <c r="A24" s="72">
        <v>10</v>
      </c>
      <c r="B24" s="212" t="s">
        <v>65</v>
      </c>
      <c r="C24" s="89"/>
      <c r="D24" s="216">
        <v>1</v>
      </c>
      <c r="E24" s="127" t="s">
        <v>41</v>
      </c>
      <c r="F24" s="144"/>
      <c r="G24" s="221">
        <f>金属工事!G32</f>
        <v>897010</v>
      </c>
      <c r="H24" s="86"/>
      <c r="I24" s="225">
        <f>G24</f>
        <v>897010</v>
      </c>
      <c r="J24" s="28"/>
      <c r="K24" s="28"/>
      <c r="L24" s="28"/>
      <c r="M24" s="28"/>
      <c r="N24" s="230"/>
      <c r="O24" s="230"/>
      <c r="P24" s="230"/>
      <c r="Q24" s="230"/>
      <c r="R24" s="230"/>
      <c r="S24" s="230"/>
      <c r="T24" s="230"/>
      <c r="U24" s="230"/>
      <c r="V24" s="230"/>
      <c r="W24" s="228"/>
      <c r="X24" s="228"/>
    </row>
    <row r="25" spans="1:24" ht="17.45" customHeight="1">
      <c r="A25" s="71"/>
      <c r="B25" s="98"/>
      <c r="C25" s="88"/>
      <c r="D25" s="215"/>
      <c r="E25" s="217"/>
      <c r="F25" s="143"/>
      <c r="G25" s="143"/>
      <c r="H25" s="87"/>
      <c r="I25" s="28"/>
      <c r="J25" s="28"/>
      <c r="K25" s="28"/>
      <c r="L25" s="28"/>
      <c r="M25" s="28"/>
      <c r="N25" s="230"/>
      <c r="O25" s="230"/>
      <c r="P25" s="230"/>
      <c r="Q25" s="230"/>
      <c r="R25" s="230"/>
      <c r="S25" s="230"/>
      <c r="T25" s="230"/>
      <c r="U25" s="228"/>
      <c r="V25" s="228"/>
      <c r="W25" s="228"/>
      <c r="X25" s="228"/>
    </row>
    <row r="26" spans="1:24" ht="17.45" customHeight="1">
      <c r="A26" s="72">
        <v>11</v>
      </c>
      <c r="B26" s="212" t="s">
        <v>70</v>
      </c>
      <c r="C26" s="89"/>
      <c r="D26" s="216">
        <v>1</v>
      </c>
      <c r="E26" s="127" t="s">
        <v>41</v>
      </c>
      <c r="F26" s="144"/>
      <c r="G26" s="221">
        <f>金属製建具工事!G32</f>
        <v>6055540</v>
      </c>
      <c r="H26" s="86"/>
      <c r="I26" s="225">
        <f>G26</f>
        <v>6055540</v>
      </c>
      <c r="J26" s="28"/>
      <c r="K26" s="28"/>
      <c r="L26" s="28"/>
      <c r="M26" s="28"/>
      <c r="N26" s="230"/>
      <c r="O26" s="230"/>
      <c r="P26" s="230"/>
      <c r="Q26" s="230"/>
      <c r="R26" s="230"/>
      <c r="S26" s="230"/>
      <c r="T26" s="230"/>
      <c r="U26" s="230"/>
      <c r="V26" s="230"/>
      <c r="W26" s="228"/>
      <c r="X26" s="228"/>
    </row>
    <row r="27" spans="1:24" ht="17.45" customHeight="1">
      <c r="A27" s="71"/>
      <c r="B27" s="98"/>
      <c r="C27" s="88"/>
      <c r="D27" s="215"/>
      <c r="E27" s="217"/>
      <c r="F27" s="143"/>
      <c r="G27" s="143"/>
      <c r="H27" s="87"/>
      <c r="I27" s="28"/>
      <c r="J27" s="28"/>
      <c r="K27" s="28"/>
      <c r="L27" s="28"/>
      <c r="M27" s="28"/>
      <c r="N27" s="230"/>
      <c r="O27" s="230"/>
      <c r="P27" s="230"/>
      <c r="Q27" s="230"/>
      <c r="R27" s="230"/>
      <c r="S27" s="230"/>
      <c r="T27" s="230"/>
      <c r="U27" s="228"/>
      <c r="V27" s="228"/>
      <c r="W27" s="228"/>
      <c r="X27" s="228"/>
    </row>
    <row r="28" spans="1:24" ht="17.45" customHeight="1">
      <c r="A28" s="72">
        <v>12</v>
      </c>
      <c r="B28" s="212" t="s">
        <v>23</v>
      </c>
      <c r="C28" s="89"/>
      <c r="D28" s="216">
        <v>1</v>
      </c>
      <c r="E28" s="127" t="s">
        <v>41</v>
      </c>
      <c r="F28" s="144"/>
      <c r="G28" s="221">
        <f>ガラス工事!G32</f>
        <v>268620</v>
      </c>
      <c r="H28" s="86"/>
      <c r="I28" s="225">
        <f>G28</f>
        <v>268620</v>
      </c>
      <c r="J28" s="28"/>
      <c r="K28" s="28"/>
      <c r="L28" s="28"/>
      <c r="M28" s="28"/>
      <c r="N28" s="230"/>
      <c r="O28" s="230"/>
      <c r="P28" s="230"/>
      <c r="Q28" s="230"/>
      <c r="R28" s="230"/>
      <c r="S28" s="230"/>
      <c r="T28" s="230"/>
      <c r="U28" s="230"/>
      <c r="V28" s="230"/>
      <c r="W28" s="228"/>
      <c r="X28" s="228"/>
    </row>
    <row r="29" spans="1:24" ht="17.45" customHeight="1">
      <c r="A29" s="71"/>
      <c r="B29" s="98"/>
      <c r="C29" s="88"/>
      <c r="D29" s="215"/>
      <c r="E29" s="217"/>
      <c r="F29" s="143"/>
      <c r="G29" s="143"/>
      <c r="H29" s="87"/>
      <c r="I29" s="28"/>
      <c r="J29" s="28"/>
      <c r="K29" s="28"/>
      <c r="L29" s="28"/>
      <c r="M29" s="28"/>
      <c r="N29" s="230"/>
      <c r="O29" s="230"/>
      <c r="P29" s="230"/>
      <c r="Q29" s="230"/>
      <c r="R29" s="230"/>
      <c r="S29" s="230"/>
      <c r="T29" s="230"/>
      <c r="U29" s="228"/>
      <c r="V29" s="228"/>
      <c r="W29" s="228"/>
      <c r="X29" s="228"/>
    </row>
    <row r="30" spans="1:24" ht="17.45" customHeight="1">
      <c r="A30" s="72">
        <v>13</v>
      </c>
      <c r="B30" s="212" t="s">
        <v>68</v>
      </c>
      <c r="C30" s="89"/>
      <c r="D30" s="216">
        <v>1</v>
      </c>
      <c r="E30" s="127" t="s">
        <v>41</v>
      </c>
      <c r="F30" s="144"/>
      <c r="G30" s="221">
        <f>内装工事!G32</f>
        <v>1610630</v>
      </c>
      <c r="H30" s="86"/>
      <c r="I30" s="225">
        <f>G30</f>
        <v>1610630</v>
      </c>
      <c r="J30" s="28"/>
      <c r="K30" s="28"/>
      <c r="L30" s="28"/>
      <c r="M30" s="28"/>
      <c r="N30" s="230"/>
      <c r="O30" s="230"/>
      <c r="P30" s="230"/>
      <c r="Q30" s="230"/>
      <c r="R30" s="230"/>
      <c r="S30" s="230"/>
      <c r="T30" s="230"/>
      <c r="U30" s="230"/>
      <c r="V30" s="230"/>
      <c r="W30" s="228"/>
      <c r="X30" s="228"/>
    </row>
    <row r="31" spans="1:24" ht="17.45" customHeight="1">
      <c r="A31" s="71"/>
      <c r="B31" s="98"/>
      <c r="C31" s="88"/>
      <c r="D31" s="215"/>
      <c r="E31" s="217"/>
      <c r="F31" s="143"/>
      <c r="G31" s="143"/>
      <c r="H31" s="87"/>
      <c r="I31" s="28"/>
      <c r="J31" s="28"/>
      <c r="K31" s="28"/>
      <c r="L31" s="28"/>
      <c r="M31" s="28"/>
      <c r="N31" s="230"/>
      <c r="O31" s="230"/>
      <c r="P31" s="230"/>
      <c r="Q31" s="230"/>
      <c r="R31" s="230"/>
      <c r="S31" s="230"/>
      <c r="T31" s="230"/>
      <c r="U31" s="228"/>
      <c r="V31" s="228"/>
      <c r="W31" s="228"/>
      <c r="X31" s="228"/>
    </row>
    <row r="32" spans="1:24" ht="17.45" customHeight="1">
      <c r="A32" s="72">
        <v>14</v>
      </c>
      <c r="B32" s="212" t="s">
        <v>118</v>
      </c>
      <c r="C32" s="89"/>
      <c r="D32" s="216">
        <v>1</v>
      </c>
      <c r="E32" s="127" t="s">
        <v>41</v>
      </c>
      <c r="F32" s="144"/>
      <c r="G32" s="221">
        <f>雑工事!G32</f>
        <v>62828100</v>
      </c>
      <c r="H32" s="86"/>
      <c r="I32" s="225">
        <f>G32</f>
        <v>62828100</v>
      </c>
      <c r="J32" s="28"/>
      <c r="K32" s="28"/>
      <c r="L32" s="28"/>
      <c r="M32" s="28"/>
      <c r="N32" s="230"/>
      <c r="O32" s="230"/>
      <c r="P32" s="230"/>
      <c r="Q32" s="230"/>
      <c r="R32" s="230"/>
      <c r="S32" s="230"/>
      <c r="T32" s="230"/>
      <c r="U32" s="230"/>
      <c r="V32" s="230"/>
      <c r="W32" s="228"/>
      <c r="X32" s="228"/>
    </row>
    <row r="33" spans="1:24" ht="17.45" customHeight="1">
      <c r="A33" s="73"/>
      <c r="B33" s="231"/>
      <c r="C33" s="106"/>
      <c r="D33" s="232"/>
      <c r="E33" s="233"/>
      <c r="F33" s="145"/>
      <c r="G33" s="234"/>
      <c r="H33" s="92"/>
      <c r="I33" s="225"/>
      <c r="J33" s="28"/>
      <c r="K33" s="28"/>
      <c r="L33" s="28"/>
      <c r="M33" s="28"/>
      <c r="N33" s="230"/>
      <c r="O33" s="230"/>
      <c r="P33" s="230"/>
      <c r="Q33" s="230"/>
      <c r="R33" s="230"/>
      <c r="S33" s="230"/>
      <c r="T33" s="230"/>
      <c r="U33" s="230"/>
      <c r="V33" s="230"/>
      <c r="W33" s="228"/>
      <c r="X33" s="228"/>
    </row>
    <row r="34" spans="1:24" ht="17.45" customHeight="1">
      <c r="A34" s="72"/>
      <c r="B34" s="212"/>
      <c r="C34" s="89"/>
      <c r="D34" s="216"/>
      <c r="E34" s="127"/>
      <c r="F34" s="144"/>
      <c r="G34" s="221"/>
      <c r="H34" s="86"/>
      <c r="I34" s="225"/>
      <c r="J34" s="28"/>
      <c r="K34" s="28"/>
      <c r="L34" s="28"/>
      <c r="M34" s="28"/>
      <c r="N34" s="230"/>
      <c r="O34" s="230"/>
      <c r="P34" s="230"/>
      <c r="Q34" s="230"/>
      <c r="R34" s="230"/>
      <c r="S34" s="230"/>
      <c r="T34" s="230"/>
      <c r="U34" s="230"/>
      <c r="V34" s="230"/>
      <c r="W34" s="228"/>
      <c r="X34" s="228"/>
    </row>
    <row r="35" spans="1:24" ht="17.45" customHeight="1">
      <c r="A35" s="73"/>
      <c r="B35" s="231"/>
      <c r="C35" s="106"/>
      <c r="D35" s="232"/>
      <c r="E35" s="233"/>
      <c r="F35" s="145"/>
      <c r="G35" s="234"/>
      <c r="H35" s="92"/>
      <c r="I35" s="225"/>
      <c r="J35" s="28"/>
      <c r="K35" s="28"/>
      <c r="L35" s="28"/>
      <c r="M35" s="28"/>
      <c r="N35" s="230"/>
      <c r="O35" s="230"/>
      <c r="P35" s="230"/>
      <c r="Q35" s="230"/>
      <c r="R35" s="230"/>
      <c r="S35" s="230"/>
      <c r="T35" s="230"/>
      <c r="U35" s="230"/>
      <c r="V35" s="230"/>
      <c r="W35" s="228"/>
      <c r="X35" s="228"/>
    </row>
    <row r="36" spans="1:24" ht="17.45" customHeight="1">
      <c r="A36" s="73"/>
      <c r="B36" s="231"/>
      <c r="C36" s="106"/>
      <c r="D36" s="232"/>
      <c r="E36" s="233"/>
      <c r="F36" s="145"/>
      <c r="G36" s="234"/>
      <c r="H36" s="92"/>
      <c r="I36" s="225"/>
      <c r="J36" s="28"/>
      <c r="K36" s="28"/>
      <c r="L36" s="28"/>
      <c r="M36" s="28"/>
      <c r="N36" s="230"/>
      <c r="O36" s="230"/>
      <c r="P36" s="230"/>
      <c r="Q36" s="230"/>
      <c r="R36" s="230"/>
      <c r="S36" s="230"/>
      <c r="T36" s="230"/>
      <c r="U36" s="230"/>
      <c r="V36" s="230"/>
      <c r="W36" s="228"/>
      <c r="X36" s="228"/>
    </row>
    <row r="37" spans="1:24" ht="17.45" customHeight="1">
      <c r="A37" s="71"/>
      <c r="B37" s="98"/>
      <c r="C37" s="88"/>
      <c r="D37" s="215"/>
      <c r="E37" s="217"/>
      <c r="F37" s="143"/>
      <c r="G37" s="143"/>
      <c r="H37" s="87"/>
      <c r="I37" s="28"/>
      <c r="J37" s="28"/>
      <c r="K37" s="28"/>
      <c r="L37" s="28"/>
      <c r="M37" s="28"/>
      <c r="N37" s="230"/>
      <c r="O37" s="230"/>
      <c r="P37" s="230"/>
      <c r="Q37" s="230"/>
      <c r="R37" s="230"/>
      <c r="S37" s="230"/>
      <c r="T37" s="230"/>
      <c r="U37" s="228"/>
      <c r="V37" s="228"/>
      <c r="W37" s="228"/>
      <c r="X37" s="228"/>
    </row>
    <row r="38" spans="1:24" ht="17.45" customHeight="1">
      <c r="A38" s="72"/>
      <c r="B38" s="212"/>
      <c r="C38" s="89"/>
      <c r="D38" s="216"/>
      <c r="E38" s="127"/>
      <c r="F38" s="144"/>
      <c r="G38" s="221"/>
      <c r="H38" s="86"/>
      <c r="I38" s="225">
        <f>G38</f>
        <v>0</v>
      </c>
      <c r="J38" s="28"/>
      <c r="K38" s="28"/>
      <c r="L38" s="28"/>
      <c r="M38" s="28"/>
      <c r="N38" s="230"/>
      <c r="O38" s="230"/>
      <c r="P38" s="230"/>
      <c r="Q38" s="230"/>
      <c r="R38" s="230"/>
      <c r="S38" s="230"/>
      <c r="T38" s="230"/>
      <c r="U38" s="228"/>
      <c r="V38" s="228"/>
      <c r="W38" s="228"/>
      <c r="X38" s="228"/>
    </row>
    <row r="39" spans="1:24" ht="17.45" customHeight="1">
      <c r="A39" s="71"/>
      <c r="B39" s="98"/>
      <c r="C39" s="88"/>
      <c r="D39" s="215"/>
      <c r="E39" s="217"/>
      <c r="F39" s="143"/>
      <c r="G39" s="143"/>
      <c r="H39" s="87"/>
      <c r="I39" s="28"/>
      <c r="J39" s="28"/>
      <c r="K39" s="28"/>
      <c r="L39" s="28"/>
      <c r="M39" s="28"/>
      <c r="N39" s="230"/>
      <c r="O39" s="230"/>
      <c r="P39" s="230"/>
      <c r="Q39" s="230"/>
      <c r="R39" s="230"/>
      <c r="S39" s="230"/>
      <c r="T39" s="230"/>
      <c r="U39" s="228"/>
      <c r="V39" s="228"/>
      <c r="W39" s="228"/>
      <c r="X39" s="228"/>
    </row>
    <row r="40" spans="1:24" ht="17.45" customHeight="1">
      <c r="A40" s="72"/>
      <c r="B40" s="212"/>
      <c r="C40" s="89"/>
      <c r="D40" s="216"/>
      <c r="E40" s="127"/>
      <c r="F40" s="144"/>
      <c r="G40" s="221"/>
      <c r="H40" s="86"/>
      <c r="I40" s="225">
        <f>G40</f>
        <v>0</v>
      </c>
      <c r="J40" s="28"/>
      <c r="K40" s="28"/>
      <c r="L40" s="28"/>
      <c r="M40" s="28"/>
      <c r="N40" s="230"/>
      <c r="O40" s="230"/>
      <c r="P40" s="230"/>
      <c r="Q40" s="230"/>
      <c r="R40" s="230"/>
      <c r="S40" s="230"/>
      <c r="T40" s="230"/>
      <c r="U40" s="228"/>
      <c r="V40" s="228"/>
      <c r="W40" s="228"/>
      <c r="X40" s="228"/>
    </row>
    <row r="41" spans="1:24" ht="17.45" customHeight="1">
      <c r="A41" s="73"/>
      <c r="B41" s="231"/>
      <c r="C41" s="106"/>
      <c r="D41" s="232"/>
      <c r="E41" s="233"/>
      <c r="F41" s="145"/>
      <c r="G41" s="234"/>
      <c r="H41" s="92"/>
      <c r="I41" s="225"/>
      <c r="J41" s="28"/>
      <c r="K41" s="28"/>
      <c r="L41" s="28"/>
      <c r="M41" s="28"/>
      <c r="N41" s="230"/>
      <c r="O41" s="230"/>
      <c r="P41" s="230"/>
      <c r="Q41" s="230"/>
      <c r="R41" s="230"/>
      <c r="S41" s="230"/>
      <c r="T41" s="230"/>
      <c r="U41" s="228"/>
      <c r="V41" s="228"/>
      <c r="W41" s="228"/>
      <c r="X41" s="228"/>
    </row>
    <row r="42" spans="1:24" ht="17.45" customHeight="1">
      <c r="A42" s="72"/>
      <c r="B42" s="212"/>
      <c r="C42" s="89"/>
      <c r="D42" s="216"/>
      <c r="E42" s="127"/>
      <c r="F42" s="144"/>
      <c r="G42" s="221"/>
      <c r="H42" s="86"/>
      <c r="I42" s="225"/>
      <c r="J42" s="28"/>
      <c r="K42" s="28"/>
      <c r="L42" s="28"/>
      <c r="M42" s="28"/>
      <c r="N42" s="230"/>
      <c r="O42" s="230"/>
      <c r="P42" s="230"/>
      <c r="Q42" s="230"/>
      <c r="R42" s="230"/>
      <c r="S42" s="230"/>
      <c r="T42" s="230"/>
      <c r="U42" s="228"/>
      <c r="V42" s="228"/>
      <c r="W42" s="228"/>
      <c r="X42" s="228"/>
    </row>
    <row r="43" spans="1:24" ht="17.45" customHeight="1">
      <c r="A43" s="73"/>
      <c r="B43" s="231"/>
      <c r="C43" s="106"/>
      <c r="D43" s="232"/>
      <c r="E43" s="233"/>
      <c r="F43" s="145"/>
      <c r="G43" s="234"/>
      <c r="H43" s="92"/>
      <c r="I43" s="225"/>
      <c r="J43" s="28"/>
      <c r="K43" s="28"/>
      <c r="L43" s="28"/>
      <c r="M43" s="28"/>
      <c r="N43" s="230"/>
      <c r="O43" s="230"/>
      <c r="P43" s="230"/>
      <c r="Q43" s="230"/>
      <c r="R43" s="230"/>
      <c r="S43" s="230"/>
      <c r="T43" s="230"/>
      <c r="U43" s="228"/>
      <c r="V43" s="228"/>
      <c r="W43" s="228"/>
      <c r="X43" s="228"/>
    </row>
    <row r="44" spans="1:24" ht="17.45" customHeight="1">
      <c r="A44" s="73"/>
      <c r="B44" s="231"/>
      <c r="C44" s="106"/>
      <c r="D44" s="232"/>
      <c r="E44" s="233"/>
      <c r="F44" s="145"/>
      <c r="G44" s="234"/>
      <c r="H44" s="92"/>
      <c r="I44" s="225"/>
      <c r="J44" s="28"/>
      <c r="K44" s="28"/>
      <c r="L44" s="28"/>
      <c r="M44" s="28"/>
      <c r="N44" s="230"/>
      <c r="O44" s="230"/>
      <c r="P44" s="230"/>
      <c r="Q44" s="230"/>
      <c r="R44" s="230"/>
      <c r="S44" s="230"/>
      <c r="T44" s="230"/>
      <c r="U44" s="228"/>
      <c r="V44" s="228"/>
      <c r="W44" s="228"/>
      <c r="X44" s="228"/>
    </row>
    <row r="45" spans="1:24" ht="17.45" customHeight="1">
      <c r="A45" s="71"/>
      <c r="B45" s="98"/>
      <c r="C45" s="88"/>
      <c r="D45" s="215"/>
      <c r="E45" s="217"/>
      <c r="F45" s="143"/>
      <c r="G45" s="143"/>
      <c r="H45" s="87"/>
      <c r="I45" s="28"/>
      <c r="J45" s="28"/>
      <c r="K45" s="28"/>
      <c r="L45" s="28"/>
      <c r="M45" s="28"/>
      <c r="N45" s="230"/>
      <c r="O45" s="230"/>
      <c r="P45" s="230"/>
      <c r="Q45" s="230"/>
      <c r="R45" s="230"/>
      <c r="S45" s="230"/>
      <c r="T45" s="230"/>
      <c r="U45" s="228"/>
      <c r="V45" s="228"/>
      <c r="W45" s="228"/>
      <c r="X45" s="228"/>
    </row>
    <row r="46" spans="1:24" ht="17.45" customHeight="1">
      <c r="A46" s="72"/>
      <c r="B46" s="212"/>
      <c r="C46" s="89"/>
      <c r="D46" s="216"/>
      <c r="E46" s="127"/>
      <c r="F46" s="144"/>
      <c r="G46" s="221"/>
      <c r="H46" s="86"/>
      <c r="I46" s="225">
        <f>G46</f>
        <v>0</v>
      </c>
      <c r="J46" s="28"/>
      <c r="K46" s="28"/>
      <c r="L46" s="28"/>
      <c r="M46" s="28"/>
      <c r="N46" s="230"/>
      <c r="O46" s="230"/>
      <c r="P46" s="230"/>
      <c r="Q46" s="230"/>
      <c r="R46" s="230"/>
      <c r="S46" s="230"/>
      <c r="T46" s="230"/>
      <c r="U46" s="228"/>
      <c r="V46" s="228"/>
      <c r="W46" s="228"/>
      <c r="X46" s="228"/>
    </row>
    <row r="47" spans="1:24" ht="17.45" customHeight="1">
      <c r="A47" s="73"/>
      <c r="B47" s="231"/>
      <c r="C47" s="106"/>
      <c r="D47" s="232"/>
      <c r="E47" s="233"/>
      <c r="F47" s="145"/>
      <c r="G47" s="234"/>
      <c r="H47" s="92"/>
      <c r="I47" s="225"/>
      <c r="J47" s="28"/>
      <c r="K47" s="28"/>
      <c r="L47" s="28"/>
      <c r="M47" s="28"/>
      <c r="N47" s="230"/>
      <c r="O47" s="230"/>
      <c r="P47" s="230"/>
      <c r="Q47" s="230"/>
      <c r="R47" s="230"/>
      <c r="S47" s="230"/>
      <c r="T47" s="230"/>
      <c r="U47" s="228"/>
      <c r="V47" s="228"/>
      <c r="W47" s="228"/>
      <c r="X47" s="228"/>
    </row>
    <row r="48" spans="1:24" ht="17.45" customHeight="1">
      <c r="A48" s="72"/>
      <c r="B48" s="212"/>
      <c r="C48" s="89"/>
      <c r="D48" s="216"/>
      <c r="E48" s="127"/>
      <c r="F48" s="144"/>
      <c r="G48" s="221"/>
      <c r="H48" s="86"/>
      <c r="I48" s="225"/>
      <c r="J48" s="28"/>
      <c r="K48" s="28"/>
      <c r="L48" s="28"/>
      <c r="M48" s="28"/>
      <c r="N48" s="230"/>
      <c r="O48" s="230"/>
      <c r="P48" s="230"/>
      <c r="Q48" s="230"/>
      <c r="R48" s="230"/>
      <c r="S48" s="230"/>
      <c r="T48" s="230"/>
      <c r="U48" s="228"/>
      <c r="V48" s="228"/>
      <c r="W48" s="228"/>
      <c r="X48" s="228"/>
    </row>
    <row r="49" spans="1:24" ht="17.45" customHeight="1">
      <c r="A49" s="73"/>
      <c r="B49" s="231"/>
      <c r="C49" s="106"/>
      <c r="D49" s="232"/>
      <c r="E49" s="233"/>
      <c r="F49" s="145"/>
      <c r="G49" s="234"/>
      <c r="H49" s="92"/>
      <c r="I49" s="225"/>
      <c r="J49" s="28"/>
      <c r="K49" s="28"/>
      <c r="L49" s="28"/>
      <c r="M49" s="28"/>
      <c r="N49" s="230"/>
      <c r="O49" s="230"/>
      <c r="P49" s="230"/>
      <c r="Q49" s="230"/>
      <c r="R49" s="230"/>
      <c r="S49" s="230"/>
      <c r="T49" s="230"/>
      <c r="U49" s="228"/>
      <c r="V49" s="228"/>
      <c r="W49" s="228"/>
      <c r="X49" s="228"/>
    </row>
    <row r="50" spans="1:24" ht="17.45" customHeight="1">
      <c r="A50" s="73"/>
      <c r="B50" s="231"/>
      <c r="C50" s="106"/>
      <c r="D50" s="232"/>
      <c r="E50" s="233"/>
      <c r="F50" s="145"/>
      <c r="G50" s="234"/>
      <c r="H50" s="92"/>
      <c r="I50" s="225"/>
      <c r="J50" s="28"/>
      <c r="K50" s="28"/>
      <c r="L50" s="28"/>
      <c r="M50" s="28"/>
      <c r="N50" s="230"/>
      <c r="O50" s="230"/>
      <c r="P50" s="230"/>
      <c r="Q50" s="230"/>
      <c r="R50" s="230"/>
      <c r="S50" s="230"/>
      <c r="T50" s="230"/>
      <c r="U50" s="228"/>
      <c r="V50" s="228"/>
      <c r="W50" s="228"/>
      <c r="X50" s="228"/>
    </row>
    <row r="51" spans="1:24" ht="17.45" customHeight="1">
      <c r="A51" s="71"/>
      <c r="B51" s="98"/>
      <c r="C51" s="88"/>
      <c r="D51" s="215"/>
      <c r="E51" s="217"/>
      <c r="F51" s="143"/>
      <c r="G51" s="143"/>
      <c r="H51" s="87"/>
      <c r="I51" s="28"/>
      <c r="J51" s="28"/>
      <c r="K51" s="28"/>
      <c r="L51" s="28"/>
      <c r="M51" s="28"/>
      <c r="N51" s="230"/>
      <c r="O51" s="230"/>
      <c r="P51" s="230"/>
      <c r="Q51" s="230"/>
      <c r="R51" s="230"/>
      <c r="S51" s="230"/>
      <c r="T51" s="230"/>
      <c r="U51" s="228"/>
      <c r="V51" s="228"/>
      <c r="W51" s="228"/>
      <c r="X51" s="228"/>
    </row>
    <row r="52" spans="1:24" ht="17.45" customHeight="1">
      <c r="A52" s="72"/>
      <c r="B52" s="212"/>
      <c r="C52" s="89"/>
      <c r="D52" s="216"/>
      <c r="E52" s="127"/>
      <c r="F52" s="144"/>
      <c r="G52" s="221"/>
      <c r="H52" s="86"/>
      <c r="I52" s="225">
        <f>G52</f>
        <v>0</v>
      </c>
      <c r="J52" s="28"/>
      <c r="K52" s="28"/>
      <c r="L52" s="28"/>
      <c r="M52" s="28"/>
      <c r="N52" s="230"/>
      <c r="O52" s="230"/>
      <c r="P52" s="230"/>
      <c r="Q52" s="230"/>
      <c r="R52" s="230"/>
      <c r="S52" s="230"/>
      <c r="T52" s="230"/>
      <c r="U52" s="228"/>
      <c r="V52" s="228"/>
      <c r="W52" s="228"/>
      <c r="X52" s="228"/>
    </row>
    <row r="53" spans="1:24" ht="17.45" customHeight="1">
      <c r="A53" s="73"/>
      <c r="B53" s="231"/>
      <c r="C53" s="106"/>
      <c r="D53" s="232"/>
      <c r="E53" s="233"/>
      <c r="F53" s="145"/>
      <c r="G53" s="234"/>
      <c r="H53" s="92"/>
      <c r="I53" s="225"/>
      <c r="J53" s="28"/>
      <c r="K53" s="28"/>
      <c r="L53" s="28"/>
      <c r="M53" s="28"/>
      <c r="N53" s="230"/>
      <c r="O53" s="230"/>
      <c r="P53" s="230"/>
      <c r="Q53" s="230"/>
      <c r="R53" s="230"/>
      <c r="S53" s="230"/>
      <c r="T53" s="230"/>
      <c r="U53" s="228"/>
      <c r="V53" s="228"/>
      <c r="W53" s="228"/>
      <c r="X53" s="228"/>
    </row>
    <row r="54" spans="1:24" ht="17.45" customHeight="1">
      <c r="A54" s="73"/>
      <c r="B54" s="231"/>
      <c r="C54" s="106"/>
      <c r="D54" s="232"/>
      <c r="E54" s="233"/>
      <c r="F54" s="145"/>
      <c r="G54" s="234"/>
      <c r="H54" s="92"/>
      <c r="I54" s="225"/>
      <c r="J54" s="28"/>
      <c r="K54" s="28"/>
      <c r="L54" s="28"/>
      <c r="M54" s="28"/>
      <c r="N54" s="230"/>
      <c r="O54" s="230"/>
      <c r="P54" s="230"/>
      <c r="Q54" s="230"/>
      <c r="R54" s="230"/>
      <c r="S54" s="230"/>
      <c r="T54" s="230"/>
      <c r="U54" s="228"/>
      <c r="V54" s="228"/>
      <c r="W54" s="228"/>
      <c r="X54" s="228"/>
    </row>
    <row r="55" spans="1:24" ht="17.45" customHeight="1">
      <c r="A55" s="71"/>
      <c r="B55" s="98"/>
      <c r="C55" s="88"/>
      <c r="D55" s="215"/>
      <c r="E55" s="217"/>
      <c r="F55" s="143"/>
      <c r="G55" s="143"/>
      <c r="H55" s="87"/>
      <c r="I55" s="28"/>
      <c r="J55" s="28"/>
      <c r="K55" s="28"/>
      <c r="L55" s="28"/>
      <c r="M55" s="28"/>
      <c r="N55" s="230"/>
      <c r="O55" s="230"/>
      <c r="P55" s="230"/>
      <c r="Q55" s="230"/>
      <c r="R55" s="230"/>
      <c r="S55" s="230"/>
      <c r="T55" s="230"/>
      <c r="U55" s="228"/>
      <c r="V55" s="228"/>
      <c r="W55" s="228"/>
      <c r="X55" s="228"/>
    </row>
    <row r="56" spans="1:24" ht="17.45" customHeight="1">
      <c r="A56" s="72"/>
      <c r="B56" s="212"/>
      <c r="C56" s="89"/>
      <c r="D56" s="216"/>
      <c r="E56" s="127"/>
      <c r="F56" s="144"/>
      <c r="G56" s="221"/>
      <c r="H56" s="86"/>
      <c r="I56" s="225">
        <f>G56</f>
        <v>0</v>
      </c>
      <c r="J56" s="28"/>
      <c r="K56" s="28"/>
      <c r="L56" s="28"/>
      <c r="M56" s="28"/>
      <c r="N56" s="230"/>
      <c r="O56" s="230"/>
      <c r="P56" s="230"/>
      <c r="Q56" s="230"/>
      <c r="R56" s="230"/>
      <c r="S56" s="230"/>
      <c r="T56" s="230"/>
      <c r="U56" s="228"/>
      <c r="V56" s="228"/>
      <c r="W56" s="228"/>
      <c r="X56" s="228"/>
    </row>
    <row r="57" spans="1:24" ht="17.45" customHeight="1">
      <c r="A57" s="71"/>
      <c r="B57" s="98"/>
      <c r="C57" s="88"/>
      <c r="D57" s="215"/>
      <c r="E57" s="217"/>
      <c r="F57" s="143"/>
      <c r="G57" s="143"/>
      <c r="H57" s="87"/>
      <c r="I57" s="28"/>
      <c r="J57" s="28"/>
      <c r="K57" s="28"/>
      <c r="L57" s="28"/>
      <c r="M57" s="28"/>
      <c r="N57" s="230"/>
      <c r="O57" s="230"/>
      <c r="P57" s="230"/>
      <c r="Q57" s="230"/>
      <c r="R57" s="230"/>
      <c r="S57" s="230"/>
      <c r="T57" s="230"/>
      <c r="U57" s="228"/>
      <c r="V57" s="228"/>
      <c r="W57" s="228"/>
      <c r="X57" s="228"/>
    </row>
    <row r="58" spans="1:24" ht="17.45" customHeight="1">
      <c r="A58" s="72"/>
      <c r="B58" s="212"/>
      <c r="C58" s="89"/>
      <c r="D58" s="216"/>
      <c r="E58" s="127"/>
      <c r="F58" s="144"/>
      <c r="G58" s="221"/>
      <c r="H58" s="86"/>
      <c r="I58" s="225">
        <f>G58</f>
        <v>0</v>
      </c>
      <c r="J58" s="28"/>
      <c r="K58" s="28"/>
      <c r="L58" s="28"/>
      <c r="M58" s="28"/>
      <c r="N58" s="230"/>
      <c r="O58" s="230"/>
      <c r="P58" s="230"/>
      <c r="Q58" s="230"/>
      <c r="R58" s="230"/>
      <c r="S58" s="230"/>
      <c r="T58" s="230"/>
      <c r="U58" s="228"/>
      <c r="V58" s="228"/>
      <c r="W58" s="228"/>
      <c r="X58" s="228"/>
    </row>
    <row r="59" spans="1:24" ht="17.45" customHeight="1">
      <c r="A59" s="71"/>
      <c r="B59" s="98"/>
      <c r="C59" s="88"/>
      <c r="D59" s="215"/>
      <c r="E59" s="217"/>
      <c r="F59" s="143"/>
      <c r="G59" s="143"/>
      <c r="H59" s="87"/>
      <c r="I59" s="28"/>
      <c r="J59" s="28"/>
      <c r="K59" s="28"/>
      <c r="L59" s="28"/>
      <c r="M59" s="28"/>
      <c r="N59" s="230"/>
      <c r="O59" s="230"/>
      <c r="P59" s="230"/>
      <c r="Q59" s="230"/>
      <c r="R59" s="230"/>
      <c r="S59" s="230"/>
      <c r="T59" s="230"/>
      <c r="U59" s="228"/>
      <c r="V59" s="228"/>
      <c r="W59" s="228"/>
      <c r="X59" s="228"/>
    </row>
    <row r="60" spans="1:24" ht="17.45" customHeight="1">
      <c r="A60" s="72"/>
      <c r="B60" s="212"/>
      <c r="C60" s="89"/>
      <c r="D60" s="216"/>
      <c r="E60" s="127"/>
      <c r="F60" s="144"/>
      <c r="G60" s="221"/>
      <c r="H60" s="86"/>
      <c r="I60" s="225">
        <f>G60</f>
        <v>0</v>
      </c>
      <c r="J60" s="28"/>
      <c r="K60" s="28"/>
      <c r="L60" s="28"/>
      <c r="M60" s="28"/>
      <c r="N60" s="230"/>
      <c r="O60" s="230"/>
      <c r="P60" s="230"/>
      <c r="Q60" s="230"/>
      <c r="R60" s="230"/>
      <c r="S60" s="230"/>
      <c r="T60" s="230"/>
      <c r="U60" s="228"/>
      <c r="V60" s="228"/>
      <c r="W60" s="228"/>
      <c r="X60" s="228"/>
    </row>
    <row r="61" spans="1:24" ht="17.45" customHeight="1">
      <c r="A61" s="71"/>
      <c r="B61" s="95"/>
      <c r="C61" s="88"/>
      <c r="D61" s="215"/>
      <c r="E61" s="217"/>
      <c r="F61" s="143"/>
      <c r="G61" s="143"/>
      <c r="H61" s="87"/>
      <c r="I61" s="28"/>
      <c r="J61" s="28"/>
      <c r="K61" s="28"/>
      <c r="L61" s="28"/>
      <c r="M61" s="28"/>
      <c r="N61" s="230"/>
      <c r="O61" s="230"/>
      <c r="P61" s="230"/>
      <c r="Q61" s="230"/>
      <c r="R61" s="230"/>
      <c r="S61" s="230"/>
      <c r="T61" s="230"/>
      <c r="U61" s="228"/>
      <c r="V61" s="228"/>
      <c r="W61" s="228"/>
      <c r="X61" s="228"/>
    </row>
    <row r="62" spans="1:24" ht="17.45" customHeight="1">
      <c r="A62" s="72"/>
      <c r="B62" s="93" t="s">
        <v>46</v>
      </c>
      <c r="C62" s="89"/>
      <c r="D62" s="216"/>
      <c r="E62" s="127"/>
      <c r="F62" s="144"/>
      <c r="G62" s="221">
        <f>I62</f>
        <v>114047856</v>
      </c>
      <c r="H62" s="86"/>
      <c r="I62" s="28">
        <f>SUM(I5:I60)</f>
        <v>114047856</v>
      </c>
      <c r="J62" s="28"/>
      <c r="K62" s="28"/>
      <c r="L62" s="28"/>
      <c r="M62" s="28"/>
      <c r="N62" s="230"/>
      <c r="O62" s="230"/>
      <c r="P62" s="230"/>
      <c r="Q62" s="230"/>
      <c r="R62" s="230"/>
      <c r="S62" s="230"/>
      <c r="T62" s="230"/>
      <c r="U62" s="230"/>
      <c r="V62" s="230"/>
      <c r="W62" s="228"/>
      <c r="X62" s="228"/>
    </row>
    <row r="63" spans="1:24" ht="17.45" customHeight="1">
      <c r="A63" s="71"/>
      <c r="B63" s="98"/>
      <c r="C63" s="88"/>
      <c r="D63" s="215"/>
      <c r="E63" s="217"/>
      <c r="F63" s="143"/>
      <c r="G63" s="149" t="str">
        <f>IF(F63="",IF(D63="","",ROUNDDOWN(D63*F64,0)),IF(D63="","",ROUNDDOWN(D63*F63,0)))</f>
        <v/>
      </c>
      <c r="H63" s="87"/>
      <c r="I63" s="28"/>
      <c r="J63" s="28"/>
      <c r="K63" s="28"/>
      <c r="L63" s="28"/>
      <c r="M63" s="28"/>
      <c r="N63" s="230"/>
      <c r="O63" s="230"/>
      <c r="P63" s="230"/>
      <c r="Q63" s="230"/>
      <c r="R63" s="230"/>
      <c r="S63" s="230"/>
      <c r="T63" s="230"/>
      <c r="U63" s="228"/>
      <c r="V63" s="228"/>
      <c r="W63" s="228"/>
      <c r="X63" s="228"/>
    </row>
    <row r="64" spans="1:24" ht="17.45" customHeight="1">
      <c r="A64" s="72"/>
      <c r="B64" s="212"/>
      <c r="C64" s="89"/>
      <c r="D64" s="135"/>
      <c r="E64" s="127"/>
      <c r="F64" s="144"/>
      <c r="G64" s="139" t="str">
        <f>IF(D64="","",ROUNDDOWN(D64*F64,0))</f>
        <v/>
      </c>
      <c r="H64" s="86"/>
      <c r="I64" s="28"/>
      <c r="J64" s="28"/>
      <c r="K64" s="28"/>
      <c r="L64" s="28"/>
      <c r="M64" s="28"/>
      <c r="N64" s="230"/>
      <c r="O64" s="230"/>
      <c r="P64" s="230"/>
      <c r="Q64" s="230"/>
      <c r="R64" s="230"/>
      <c r="S64" s="230"/>
      <c r="T64" s="230"/>
      <c r="U64" s="228"/>
      <c r="V64" s="228"/>
      <c r="W64" s="228"/>
      <c r="X64" s="228"/>
    </row>
    <row r="65" spans="1:24" ht="17.45" customHeight="1">
      <c r="A65" s="71"/>
      <c r="B65" s="98"/>
      <c r="C65" s="88"/>
      <c r="D65" s="215"/>
      <c r="E65" s="217"/>
      <c r="F65" s="143"/>
      <c r="G65" s="149" t="str">
        <f>IF(F65="",IF(D65="","",ROUNDDOWN(D65*F66,0)),IF(D65="","",ROUNDDOWN(D65*F65,0)))</f>
        <v/>
      </c>
      <c r="H65" s="87"/>
      <c r="I65" s="223"/>
      <c r="J65" s="28"/>
      <c r="K65" s="28"/>
      <c r="L65" s="28"/>
      <c r="M65" s="28"/>
      <c r="N65" s="230"/>
      <c r="O65" s="230"/>
      <c r="P65" s="230"/>
      <c r="Q65" s="230"/>
      <c r="R65" s="230"/>
      <c r="S65" s="230"/>
      <c r="T65" s="230"/>
      <c r="U65" s="228"/>
      <c r="V65" s="228"/>
      <c r="W65" s="228"/>
      <c r="X65" s="228"/>
    </row>
    <row r="66" spans="1:24" ht="17.45" customHeight="1">
      <c r="A66" s="72"/>
      <c r="B66" s="212"/>
      <c r="C66" s="89"/>
      <c r="D66" s="135"/>
      <c r="E66" s="127"/>
      <c r="F66" s="144"/>
      <c r="G66" s="139" t="str">
        <f>IF(D66="","",ROUNDDOWN(D66*F66,0))</f>
        <v/>
      </c>
      <c r="H66" s="86"/>
      <c r="I66" s="226" t="str">
        <f>G66</f>
        <v/>
      </c>
      <c r="J66" s="28"/>
      <c r="K66" s="28"/>
      <c r="L66" s="28"/>
      <c r="M66" s="28"/>
      <c r="N66" s="230"/>
      <c r="O66" s="230"/>
      <c r="P66" s="230"/>
      <c r="Q66" s="230"/>
      <c r="R66" s="230"/>
      <c r="S66" s="230"/>
      <c r="T66" s="230"/>
      <c r="U66" s="228"/>
      <c r="V66" s="228"/>
      <c r="W66" s="228"/>
      <c r="X66" s="228"/>
    </row>
    <row r="67" spans="1:24" ht="17.45" customHeight="1">
      <c r="A67" s="71"/>
      <c r="B67" s="98"/>
      <c r="C67" s="88"/>
      <c r="D67" s="215"/>
      <c r="E67" s="217"/>
      <c r="F67" s="143"/>
      <c r="G67" s="149" t="str">
        <f>IF(F67="",IF(D67="","",ROUNDDOWN(D67*F68,0)),IF(D67="","",ROUNDDOWN(D67*F67,0)))</f>
        <v/>
      </c>
      <c r="H67" s="87"/>
      <c r="I67" s="28"/>
      <c r="J67" s="28"/>
      <c r="K67" s="28"/>
      <c r="L67" s="28"/>
      <c r="M67" s="28"/>
      <c r="N67" s="230"/>
      <c r="O67" s="230"/>
      <c r="P67" s="230"/>
      <c r="Q67" s="230"/>
      <c r="R67" s="230"/>
      <c r="S67" s="230"/>
      <c r="T67" s="230"/>
      <c r="U67" s="228"/>
      <c r="V67" s="228"/>
      <c r="W67" s="228"/>
      <c r="X67" s="228"/>
    </row>
    <row r="68" spans="1:24" ht="17.45" customHeight="1">
      <c r="A68" s="72"/>
      <c r="B68" s="212"/>
      <c r="C68" s="89"/>
      <c r="D68" s="135"/>
      <c r="E68" s="127"/>
      <c r="F68" s="144"/>
      <c r="G68" s="139" t="str">
        <f>IF(D68="","",ROUNDDOWN(D68*F68,0))</f>
        <v/>
      </c>
      <c r="H68" s="86"/>
      <c r="I68" s="226" t="str">
        <f>G68</f>
        <v/>
      </c>
      <c r="J68" s="28"/>
      <c r="K68" s="28"/>
      <c r="L68" s="28"/>
      <c r="M68" s="28"/>
      <c r="N68" s="230"/>
      <c r="O68" s="230"/>
      <c r="P68" s="230"/>
      <c r="Q68" s="230"/>
      <c r="R68" s="230"/>
      <c r="S68" s="230"/>
      <c r="T68" s="230"/>
      <c r="U68" s="230"/>
      <c r="V68" s="230"/>
      <c r="W68" s="228"/>
      <c r="X68" s="228"/>
    </row>
    <row r="69" spans="1:24" ht="17.45" customHeight="1">
      <c r="A69" s="71"/>
      <c r="B69" s="98"/>
      <c r="C69" s="88"/>
      <c r="D69" s="215"/>
      <c r="E69" s="217"/>
      <c r="F69" s="143"/>
      <c r="G69" s="149" t="str">
        <f>IF(F69="",IF(D69="","",ROUNDDOWN(D69*F70,0)),IF(D69="","",ROUNDDOWN(D69*F69,0)))</f>
        <v/>
      </c>
      <c r="H69" s="87"/>
      <c r="I69" s="28"/>
      <c r="J69" s="28"/>
      <c r="K69" s="28"/>
      <c r="L69" s="28"/>
      <c r="M69" s="28"/>
      <c r="N69" s="230"/>
      <c r="O69" s="230"/>
      <c r="P69" s="230"/>
      <c r="Q69" s="230"/>
      <c r="R69" s="230"/>
      <c r="S69" s="230"/>
      <c r="T69" s="230"/>
      <c r="U69" s="228"/>
      <c r="V69" s="228"/>
      <c r="W69" s="228"/>
      <c r="X69" s="228"/>
    </row>
    <row r="70" spans="1:24" ht="17.45" customHeight="1">
      <c r="A70" s="72"/>
      <c r="B70" s="212"/>
      <c r="C70" s="89"/>
      <c r="D70" s="135"/>
      <c r="E70" s="127"/>
      <c r="F70" s="144"/>
      <c r="G70" s="139" t="str">
        <f>IF(D70="","",ROUNDDOWN(D70*F70,0))</f>
        <v/>
      </c>
      <c r="H70" s="86"/>
      <c r="I70" s="226" t="str">
        <f>G70</f>
        <v/>
      </c>
      <c r="J70" s="28"/>
      <c r="K70" s="28"/>
      <c r="L70" s="28"/>
      <c r="M70" s="28"/>
      <c r="N70" s="230"/>
      <c r="O70" s="230"/>
      <c r="P70" s="230"/>
      <c r="Q70" s="230"/>
      <c r="R70" s="230"/>
      <c r="S70" s="230"/>
      <c r="T70" s="230"/>
      <c r="U70" s="230"/>
      <c r="V70" s="230"/>
      <c r="W70" s="228"/>
      <c r="X70" s="228"/>
    </row>
    <row r="71" spans="1:24" ht="17.45" customHeight="1">
      <c r="A71" s="71"/>
      <c r="B71" s="98"/>
      <c r="C71" s="88"/>
      <c r="D71" s="215"/>
      <c r="E71" s="217"/>
      <c r="F71" s="143"/>
      <c r="G71" s="149" t="str">
        <f>IF(F71="",IF(D71="","",ROUNDDOWN(D71*F72,0)),IF(D71="","",ROUNDDOWN(D71*F71,0)))</f>
        <v/>
      </c>
      <c r="H71" s="87"/>
      <c r="I71" s="28"/>
      <c r="J71" s="28"/>
      <c r="K71" s="28"/>
      <c r="L71" s="28"/>
      <c r="M71" s="28"/>
      <c r="N71" s="230"/>
      <c r="O71" s="230"/>
      <c r="P71" s="230"/>
      <c r="Q71" s="230"/>
      <c r="R71" s="230"/>
      <c r="S71" s="230"/>
      <c r="T71" s="230"/>
      <c r="U71" s="228"/>
      <c r="V71" s="228"/>
      <c r="W71" s="228"/>
      <c r="X71" s="228"/>
    </row>
    <row r="72" spans="1:24" ht="17.45" customHeight="1">
      <c r="A72" s="72"/>
      <c r="B72" s="212"/>
      <c r="C72" s="89"/>
      <c r="D72" s="135"/>
      <c r="E72" s="127"/>
      <c r="F72" s="144"/>
      <c r="G72" s="139" t="str">
        <f>IF(D72="","",ROUNDDOWN(D72*F72,0))</f>
        <v/>
      </c>
      <c r="H72" s="86"/>
      <c r="I72" s="226" t="str">
        <f>G72</f>
        <v/>
      </c>
      <c r="J72" s="28"/>
      <c r="K72" s="28"/>
      <c r="L72" s="28"/>
      <c r="M72" s="28"/>
      <c r="N72" s="230"/>
      <c r="O72" s="230"/>
      <c r="P72" s="230"/>
      <c r="Q72" s="230"/>
      <c r="R72" s="230"/>
      <c r="S72" s="230"/>
      <c r="T72" s="230"/>
      <c r="U72" s="230"/>
      <c r="V72" s="230"/>
      <c r="W72" s="228"/>
      <c r="X72" s="228"/>
    </row>
    <row r="73" spans="1:24" ht="17.45" customHeight="1">
      <c r="A73" s="71"/>
      <c r="B73" s="98"/>
      <c r="C73" s="88"/>
      <c r="D73" s="215"/>
      <c r="E73" s="217"/>
      <c r="F73" s="143"/>
      <c r="G73" s="149" t="str">
        <f>IF(F73="",IF(D73="","",ROUNDDOWN(D73*F74,0)),IF(D73="","",ROUNDDOWN(D73*F73,0)))</f>
        <v/>
      </c>
      <c r="H73" s="87"/>
      <c r="I73" s="28"/>
      <c r="J73" s="28"/>
      <c r="K73" s="28"/>
      <c r="L73" s="28"/>
      <c r="M73" s="28"/>
      <c r="N73" s="230"/>
      <c r="O73" s="230"/>
      <c r="P73" s="230"/>
      <c r="Q73" s="230"/>
      <c r="R73" s="230"/>
      <c r="S73" s="230"/>
      <c r="T73" s="230"/>
      <c r="U73" s="228"/>
      <c r="V73" s="228"/>
      <c r="W73" s="228"/>
      <c r="X73" s="228"/>
    </row>
    <row r="74" spans="1:24" ht="17.45" customHeight="1">
      <c r="A74" s="72"/>
      <c r="B74" s="212"/>
      <c r="C74" s="89"/>
      <c r="D74" s="135"/>
      <c r="E74" s="127"/>
      <c r="F74" s="144"/>
      <c r="G74" s="139" t="str">
        <f>IF(D74="","",ROUNDDOWN(D74*F74,0))</f>
        <v/>
      </c>
      <c r="H74" s="86"/>
      <c r="I74" s="226" t="str">
        <f>G74</f>
        <v/>
      </c>
      <c r="J74" s="28"/>
      <c r="K74" s="28"/>
      <c r="L74" s="28"/>
      <c r="M74" s="28"/>
      <c r="N74" s="230"/>
      <c r="O74" s="230"/>
      <c r="P74" s="230"/>
      <c r="Q74" s="230"/>
      <c r="R74" s="230"/>
      <c r="S74" s="230"/>
      <c r="T74" s="230"/>
      <c r="U74" s="230"/>
      <c r="V74" s="230"/>
      <c r="W74" s="228"/>
      <c r="X74" s="228"/>
    </row>
    <row r="75" spans="1:24" ht="17.45" customHeight="1">
      <c r="A75" s="71"/>
      <c r="B75" s="98"/>
      <c r="C75" s="88"/>
      <c r="D75" s="215"/>
      <c r="E75" s="217"/>
      <c r="F75" s="143"/>
      <c r="G75" s="149" t="str">
        <f>IF(F75="",IF(D75="","",ROUNDDOWN(D75*F76,0)),IF(D75="","",ROUNDDOWN(D75*F75,0)))</f>
        <v/>
      </c>
      <c r="H75" s="87"/>
      <c r="I75" s="28"/>
      <c r="J75" s="28"/>
      <c r="K75" s="28"/>
      <c r="L75" s="28"/>
      <c r="M75" s="28"/>
      <c r="N75" s="230"/>
      <c r="O75" s="230"/>
      <c r="P75" s="230"/>
      <c r="Q75" s="230"/>
      <c r="R75" s="230"/>
      <c r="S75" s="230"/>
      <c r="T75" s="230"/>
      <c r="U75" s="228"/>
      <c r="V75" s="228"/>
      <c r="W75" s="228"/>
      <c r="X75" s="228"/>
    </row>
    <row r="76" spans="1:24" ht="17.45" customHeight="1">
      <c r="A76" s="72"/>
      <c r="B76" s="212"/>
      <c r="C76" s="89"/>
      <c r="D76" s="135"/>
      <c r="E76" s="127"/>
      <c r="F76" s="144"/>
      <c r="G76" s="139" t="str">
        <f>IF(D76="","",ROUNDDOWN(D76*F76,0))</f>
        <v/>
      </c>
      <c r="H76" s="86"/>
      <c r="I76" s="226" t="str">
        <f>G76</f>
        <v/>
      </c>
      <c r="J76" s="28"/>
      <c r="K76" s="28"/>
      <c r="L76" s="28"/>
      <c r="M76" s="28"/>
      <c r="N76" s="230"/>
      <c r="O76" s="230"/>
      <c r="P76" s="230"/>
      <c r="Q76" s="230"/>
      <c r="R76" s="230"/>
      <c r="S76" s="230"/>
      <c r="T76" s="230"/>
      <c r="U76" s="230"/>
      <c r="V76" s="230"/>
      <c r="W76" s="228"/>
      <c r="X76" s="228"/>
    </row>
    <row r="77" spans="1:24" ht="17.45" customHeight="1">
      <c r="A77" s="71"/>
      <c r="B77" s="98"/>
      <c r="C77" s="88"/>
      <c r="D77" s="215"/>
      <c r="E77" s="217"/>
      <c r="F77" s="143"/>
      <c r="G77" s="149" t="str">
        <f>IF(F77="",IF(D77="","",ROUNDDOWN(D77*F78,0)),IF(D77="","",ROUNDDOWN(D77*F77,0)))</f>
        <v/>
      </c>
      <c r="H77" s="87"/>
      <c r="I77" s="28"/>
      <c r="J77" s="28"/>
      <c r="K77" s="28"/>
      <c r="L77" s="28"/>
      <c r="M77" s="28"/>
      <c r="N77" s="230"/>
      <c r="O77" s="230"/>
      <c r="P77" s="230"/>
      <c r="Q77" s="230"/>
      <c r="R77" s="230"/>
      <c r="S77" s="230"/>
      <c r="T77" s="230"/>
      <c r="U77" s="228"/>
      <c r="V77" s="228"/>
      <c r="W77" s="228"/>
      <c r="X77" s="228"/>
    </row>
    <row r="78" spans="1:24" ht="17.45" customHeight="1">
      <c r="A78" s="72"/>
      <c r="B78" s="212"/>
      <c r="C78" s="89"/>
      <c r="D78" s="135"/>
      <c r="E78" s="127"/>
      <c r="F78" s="144"/>
      <c r="G78" s="139" t="str">
        <f>IF(D78="","",ROUNDDOWN(D78*F78,0))</f>
        <v/>
      </c>
      <c r="H78" s="86"/>
      <c r="I78" s="226" t="str">
        <f>G78</f>
        <v/>
      </c>
      <c r="J78" s="28"/>
      <c r="K78" s="28"/>
      <c r="L78" s="28"/>
      <c r="M78" s="28"/>
      <c r="N78" s="230"/>
      <c r="O78" s="230"/>
      <c r="P78" s="230"/>
      <c r="Q78" s="230"/>
      <c r="R78" s="230"/>
      <c r="S78" s="230"/>
      <c r="T78" s="230"/>
      <c r="U78" s="230"/>
      <c r="V78" s="230"/>
      <c r="W78" s="228"/>
      <c r="X78" s="228"/>
    </row>
    <row r="79" spans="1:24" ht="17.45" customHeight="1">
      <c r="A79" s="71"/>
      <c r="B79" s="98"/>
      <c r="C79" s="88"/>
      <c r="D79" s="215"/>
      <c r="E79" s="217"/>
      <c r="F79" s="143"/>
      <c r="G79" s="149" t="str">
        <f>IF(F79="",IF(D79="","",ROUNDDOWN(D79*F80,0)),IF(D79="","",ROUNDDOWN(D79*F79,0)))</f>
        <v/>
      </c>
      <c r="H79" s="87"/>
      <c r="I79" s="28"/>
      <c r="J79" s="28"/>
      <c r="K79" s="28"/>
      <c r="L79" s="28"/>
      <c r="M79" s="28"/>
      <c r="N79" s="230"/>
      <c r="O79" s="230"/>
      <c r="P79" s="230"/>
      <c r="Q79" s="230"/>
      <c r="R79" s="230"/>
      <c r="S79" s="230"/>
      <c r="T79" s="230"/>
      <c r="U79" s="228"/>
      <c r="V79" s="228"/>
      <c r="W79" s="228"/>
      <c r="X79" s="228"/>
    </row>
    <row r="80" spans="1:24" ht="17.45" customHeight="1">
      <c r="A80" s="72"/>
      <c r="B80" s="212"/>
      <c r="C80" s="89"/>
      <c r="D80" s="216"/>
      <c r="E80" s="127"/>
      <c r="F80" s="144"/>
      <c r="G80" s="139" t="str">
        <f>IF(D80="","",ROUNDDOWN(D80*F80,0))</f>
        <v/>
      </c>
      <c r="H80" s="86"/>
      <c r="I80" s="226" t="str">
        <f>G80</f>
        <v/>
      </c>
      <c r="J80" s="28"/>
      <c r="K80" s="28"/>
      <c r="L80" s="28"/>
      <c r="M80" s="28"/>
      <c r="N80" s="230"/>
      <c r="O80" s="230"/>
      <c r="P80" s="230"/>
      <c r="Q80" s="230"/>
      <c r="R80" s="230"/>
      <c r="S80" s="230"/>
      <c r="T80" s="230"/>
      <c r="U80" s="230"/>
      <c r="V80" s="230"/>
      <c r="W80" s="228"/>
      <c r="X80" s="228"/>
    </row>
    <row r="81" spans="1:24" ht="17.45" customHeight="1">
      <c r="A81" s="71"/>
      <c r="B81" s="98"/>
      <c r="C81" s="88"/>
      <c r="D81" s="215"/>
      <c r="E81" s="217"/>
      <c r="F81" s="143"/>
      <c r="G81" s="149" t="str">
        <f>IF(F81="",IF(D81="","",ROUNDDOWN(D81*F82,0)),IF(D81="","",ROUNDDOWN(D81*F81,0)))</f>
        <v/>
      </c>
      <c r="H81" s="87"/>
      <c r="I81" s="28"/>
      <c r="J81" s="28"/>
      <c r="K81" s="28"/>
      <c r="L81" s="28"/>
      <c r="M81" s="28"/>
      <c r="N81" s="230"/>
      <c r="O81" s="230"/>
      <c r="P81" s="230"/>
      <c r="Q81" s="230"/>
      <c r="R81" s="230"/>
      <c r="S81" s="230"/>
      <c r="T81" s="230"/>
      <c r="U81" s="228"/>
      <c r="V81" s="228"/>
      <c r="W81" s="228"/>
      <c r="X81" s="228"/>
    </row>
    <row r="82" spans="1:24" ht="17.45" customHeight="1">
      <c r="A82" s="72"/>
      <c r="B82" s="212"/>
      <c r="C82" s="89"/>
      <c r="D82" s="135"/>
      <c r="E82" s="127"/>
      <c r="F82" s="144"/>
      <c r="G82" s="139" t="str">
        <f>IF(D82="","",ROUNDDOWN(D82*F82,0))</f>
        <v/>
      </c>
      <c r="H82" s="86"/>
      <c r="I82" s="226" t="str">
        <f>G82</f>
        <v/>
      </c>
      <c r="J82" s="28"/>
      <c r="K82" s="28"/>
      <c r="L82" s="28"/>
      <c r="M82" s="28"/>
      <c r="N82" s="230"/>
      <c r="O82" s="230"/>
      <c r="P82" s="230"/>
      <c r="Q82" s="230"/>
      <c r="R82" s="230"/>
      <c r="S82" s="230"/>
      <c r="T82" s="230"/>
      <c r="U82" s="230"/>
      <c r="V82" s="230"/>
      <c r="W82" s="228"/>
      <c r="X82" s="228"/>
    </row>
    <row r="83" spans="1:24" ht="17.45" customHeight="1">
      <c r="A83" s="71"/>
      <c r="B83" s="98"/>
      <c r="C83" s="88"/>
      <c r="D83" s="215"/>
      <c r="E83" s="217"/>
      <c r="F83" s="143"/>
      <c r="G83" s="149" t="str">
        <f>IF(F83="",IF(D83="","",ROUNDDOWN(D83*F84,0)),IF(D83="","",ROUNDDOWN(D83*F83,0)))</f>
        <v/>
      </c>
      <c r="H83" s="87"/>
      <c r="I83" s="223"/>
      <c r="J83" s="28"/>
      <c r="K83" s="28"/>
      <c r="L83" s="28"/>
      <c r="M83" s="28"/>
      <c r="N83" s="230"/>
      <c r="O83" s="230"/>
      <c r="P83" s="230"/>
      <c r="Q83" s="230"/>
      <c r="R83" s="230"/>
      <c r="S83" s="230"/>
      <c r="T83" s="230"/>
      <c r="U83" s="228"/>
      <c r="V83" s="228"/>
      <c r="W83" s="228"/>
      <c r="X83" s="228"/>
    </row>
    <row r="84" spans="1:24" ht="17.45" customHeight="1">
      <c r="A84" s="72"/>
      <c r="B84" s="212"/>
      <c r="C84" s="89"/>
      <c r="D84" s="135"/>
      <c r="E84" s="127"/>
      <c r="F84" s="144"/>
      <c r="G84" s="139" t="str">
        <f>IF(D84="","",ROUNDDOWN(D84*F84,0))</f>
        <v/>
      </c>
      <c r="H84" s="86"/>
      <c r="I84" s="226" t="str">
        <f>G84</f>
        <v/>
      </c>
      <c r="J84" s="28"/>
      <c r="K84" s="28"/>
      <c r="L84" s="28"/>
      <c r="M84" s="28"/>
      <c r="N84" s="230"/>
      <c r="O84" s="230"/>
      <c r="P84" s="230"/>
      <c r="Q84" s="230"/>
      <c r="R84" s="230"/>
      <c r="S84" s="230"/>
      <c r="T84" s="230"/>
      <c r="U84" s="230"/>
      <c r="V84" s="230"/>
      <c r="W84" s="228"/>
      <c r="X84" s="228"/>
    </row>
    <row r="85" spans="1:24" ht="17.45" customHeight="1">
      <c r="A85" s="71"/>
      <c r="B85" s="98"/>
      <c r="C85" s="88"/>
      <c r="D85" s="133"/>
      <c r="E85" s="217"/>
      <c r="F85" s="143"/>
      <c r="G85" s="149" t="str">
        <f>IF(F85="",IF(D85="","",ROUNDDOWN(D85*F86,0)),IF(D85="","",ROUNDDOWN(D85*F85,0)))</f>
        <v/>
      </c>
      <c r="H85" s="87"/>
      <c r="I85" s="223"/>
      <c r="J85" s="28"/>
      <c r="K85" s="28"/>
      <c r="L85" s="28"/>
      <c r="M85" s="28"/>
      <c r="N85" s="230"/>
      <c r="O85" s="230"/>
      <c r="P85" s="230"/>
      <c r="Q85" s="230"/>
      <c r="R85" s="230"/>
      <c r="S85" s="230"/>
      <c r="T85" s="230"/>
      <c r="U85" s="228"/>
      <c r="V85" s="228"/>
      <c r="W85" s="228"/>
      <c r="X85" s="228"/>
    </row>
    <row r="86" spans="1:24" ht="17.45" customHeight="1">
      <c r="A86" s="72"/>
      <c r="B86" s="212"/>
      <c r="C86" s="89"/>
      <c r="D86" s="135"/>
      <c r="E86" s="127"/>
      <c r="F86" s="144"/>
      <c r="G86" s="139" t="str">
        <f>IF(D86="","",ROUNDDOWN(D86*F86,0))</f>
        <v/>
      </c>
      <c r="H86" s="86"/>
      <c r="I86" s="226" t="str">
        <f>G86</f>
        <v/>
      </c>
      <c r="J86" s="28"/>
      <c r="K86" s="28"/>
      <c r="L86" s="28"/>
      <c r="M86" s="28"/>
      <c r="N86" s="230"/>
      <c r="O86" s="230"/>
      <c r="P86" s="230"/>
      <c r="Q86" s="230"/>
      <c r="R86" s="230"/>
      <c r="S86" s="230"/>
      <c r="T86" s="230"/>
      <c r="U86" s="230"/>
      <c r="V86" s="230"/>
      <c r="W86" s="228"/>
      <c r="X86" s="228"/>
    </row>
    <row r="87" spans="1:24" ht="17.45" customHeight="1">
      <c r="A87" s="71"/>
      <c r="B87" s="98"/>
      <c r="C87" s="88"/>
      <c r="D87" s="133"/>
      <c r="E87" s="217"/>
      <c r="F87" s="143"/>
      <c r="G87" s="149" t="str">
        <f>IF(F87="",IF(D87="","",ROUNDDOWN(D87*F88,0)),IF(D87="","",ROUNDDOWN(D87*F87,0)))</f>
        <v/>
      </c>
      <c r="H87" s="87"/>
      <c r="I87" s="223"/>
      <c r="J87" s="28"/>
      <c r="K87" s="28"/>
      <c r="L87" s="28"/>
      <c r="M87" s="28"/>
      <c r="N87" s="230"/>
      <c r="O87" s="230"/>
      <c r="P87" s="230"/>
      <c r="Q87" s="230"/>
      <c r="R87" s="230"/>
      <c r="S87" s="230"/>
      <c r="T87" s="230"/>
      <c r="U87" s="228"/>
      <c r="V87" s="228"/>
      <c r="W87" s="228"/>
      <c r="X87" s="228"/>
    </row>
    <row r="88" spans="1:24" ht="17.45" customHeight="1">
      <c r="A88" s="72"/>
      <c r="B88" s="212"/>
      <c r="C88" s="89"/>
      <c r="D88" s="135"/>
      <c r="E88" s="127"/>
      <c r="F88" s="144"/>
      <c r="G88" s="139" t="str">
        <f>IF(D88="","",ROUNDDOWN(D88*F88,0))</f>
        <v/>
      </c>
      <c r="H88" s="86"/>
      <c r="I88" s="28"/>
      <c r="J88" s="28"/>
      <c r="K88" s="28"/>
      <c r="L88" s="28"/>
      <c r="M88" s="28"/>
      <c r="N88" s="230"/>
      <c r="O88" s="230"/>
      <c r="P88" s="230"/>
      <c r="Q88" s="230"/>
      <c r="R88" s="230"/>
      <c r="S88" s="230"/>
      <c r="T88" s="230"/>
      <c r="U88" s="230"/>
      <c r="V88" s="230"/>
      <c r="W88" s="228"/>
      <c r="X88" s="228"/>
    </row>
    <row r="89" spans="1:24" ht="17.45" customHeight="1">
      <c r="A89" s="71"/>
      <c r="B89" s="98"/>
      <c r="C89" s="88"/>
      <c r="D89" s="215"/>
      <c r="E89" s="217"/>
      <c r="F89" s="143"/>
      <c r="G89" s="149" t="str">
        <f>IF(F89="",IF(D89="","",ROUNDDOWN(D89*F90,0)),IF(D89="","",ROUNDDOWN(D89*F89,0)))</f>
        <v/>
      </c>
      <c r="H89" s="87"/>
      <c r="I89" s="223"/>
      <c r="J89" s="28"/>
      <c r="K89" s="28"/>
      <c r="L89" s="28"/>
      <c r="M89" s="28"/>
      <c r="N89" s="230"/>
      <c r="O89" s="230"/>
      <c r="P89" s="230"/>
      <c r="Q89" s="230"/>
      <c r="R89" s="230"/>
      <c r="S89" s="230"/>
      <c r="T89" s="230"/>
      <c r="U89" s="228"/>
      <c r="V89" s="228"/>
      <c r="W89" s="228"/>
      <c r="X89" s="228"/>
    </row>
    <row r="90" spans="1:24" ht="17.45" customHeight="1">
      <c r="A90" s="72"/>
      <c r="B90" s="212"/>
      <c r="C90" s="89"/>
      <c r="D90" s="216"/>
      <c r="E90" s="127"/>
      <c r="F90" s="144"/>
      <c r="G90" s="139" t="str">
        <f>IF(D90="","",ROUNDDOWN(D90*F90,0))</f>
        <v/>
      </c>
      <c r="H90" s="86"/>
      <c r="I90" s="223"/>
      <c r="J90" s="28"/>
      <c r="K90" s="28"/>
      <c r="L90" s="28"/>
      <c r="M90" s="28"/>
      <c r="N90" s="230"/>
      <c r="O90" s="230"/>
      <c r="P90" s="230"/>
      <c r="Q90" s="230"/>
      <c r="R90" s="230"/>
      <c r="S90" s="230"/>
      <c r="T90" s="230"/>
      <c r="U90" s="228"/>
      <c r="V90" s="228"/>
      <c r="W90" s="228"/>
      <c r="X90" s="228"/>
    </row>
    <row r="91" spans="1:24" ht="17.45" customHeight="1">
      <c r="A91" s="71"/>
      <c r="B91" s="98"/>
      <c r="C91" s="88"/>
      <c r="D91" s="215"/>
      <c r="E91" s="217"/>
      <c r="F91" s="143"/>
      <c r="G91" s="143"/>
      <c r="H91" s="87"/>
      <c r="I91" s="223"/>
      <c r="J91" s="28"/>
      <c r="K91" s="28"/>
      <c r="L91" s="28"/>
      <c r="M91" s="28"/>
      <c r="N91" s="230"/>
      <c r="O91" s="230"/>
      <c r="P91" s="230"/>
      <c r="Q91" s="230"/>
      <c r="R91" s="230"/>
      <c r="S91" s="230"/>
      <c r="T91" s="230"/>
      <c r="U91" s="228"/>
      <c r="V91" s="228"/>
      <c r="W91" s="228"/>
      <c r="X91" s="228"/>
    </row>
    <row r="92" spans="1:24" ht="17.45" customHeight="1">
      <c r="A92" s="72"/>
      <c r="B92" s="93" t="s">
        <v>46</v>
      </c>
      <c r="C92" s="89"/>
      <c r="D92" s="216"/>
      <c r="E92" s="127"/>
      <c r="F92" s="144"/>
      <c r="G92" s="221">
        <f>SUM(I65:I90)</f>
        <v>0</v>
      </c>
      <c r="H92" s="86"/>
      <c r="I92" s="223">
        <f>SUM(I65:I90)</f>
        <v>0</v>
      </c>
      <c r="J92" s="28"/>
      <c r="K92" s="28"/>
      <c r="L92" s="28"/>
      <c r="M92" s="28"/>
      <c r="N92" s="230"/>
      <c r="O92" s="230"/>
      <c r="P92" s="230"/>
      <c r="Q92" s="230"/>
      <c r="R92" s="230"/>
      <c r="S92" s="230"/>
      <c r="T92" s="230"/>
      <c r="U92" s="230"/>
      <c r="V92" s="230"/>
      <c r="W92" s="228"/>
      <c r="X92" s="228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0" fitToWidth="1" fitToHeight="1" orientation="landscape" usePrinterDefaults="1" r:id="rId1"/>
  <headerFooter alignWithMargins="0"/>
  <rowBreaks count="1" manualBreakCount="1">
    <brk id="3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 tint="0.6"/>
  </sheetPr>
  <dimension ref="A1:X92"/>
  <sheetViews>
    <sheetView showZeros="0" view="pageBreakPreview" topLeftCell="A22" zoomScaleSheetLayoutView="100" workbookViewId="0">
      <selection activeCell="F39" sqref="F39"/>
    </sheetView>
  </sheetViews>
  <sheetFormatPr defaultColWidth="9" defaultRowHeight="16.5" customHeight="1"/>
  <cols>
    <col min="1" max="1" width="5.125" style="204" customWidth="1"/>
    <col min="2" max="2" width="22.5" style="205" customWidth="1"/>
    <col min="3" max="3" width="32.875" style="206" customWidth="1"/>
    <col min="4" max="4" width="11.125" style="207" customWidth="1"/>
    <col min="5" max="5" width="5.125" style="204" customWidth="1"/>
    <col min="6" max="6" width="12.75" style="208" customWidth="1"/>
    <col min="7" max="7" width="17.75" style="208" customWidth="1"/>
    <col min="8" max="8" width="27.75" style="209" customWidth="1"/>
    <col min="9" max="9" width="12.75" style="1" customWidth="1"/>
    <col min="10" max="10" width="9.625" style="1" customWidth="1"/>
    <col min="11" max="11" width="11.625" style="1" bestFit="1" customWidth="1"/>
    <col min="12" max="13" width="9.375" style="1" customWidth="1"/>
    <col min="14" max="14" width="13.875" style="63" bestFit="1" customWidth="1"/>
    <col min="15" max="15" width="3.75" style="63" customWidth="1"/>
    <col min="16" max="16" width="11.625" style="63" bestFit="1" customWidth="1"/>
    <col min="17" max="17" width="11.625" style="63" customWidth="1"/>
    <col min="18" max="18" width="11.875" style="63" customWidth="1"/>
    <col min="19" max="19" width="13.375" style="63" customWidth="1"/>
    <col min="20" max="20" width="12.375" style="63" customWidth="1"/>
    <col min="21" max="21" width="14.125" style="63" bestFit="1" customWidth="1"/>
    <col min="22" max="22" width="14.75" style="63" customWidth="1"/>
    <col min="23" max="16384" width="9" style="63"/>
  </cols>
  <sheetData>
    <row r="1" spans="1:24" ht="20.100000000000001" customHeight="1">
      <c r="A1" s="71" t="s">
        <v>33</v>
      </c>
      <c r="B1" s="210" t="s">
        <v>11</v>
      </c>
      <c r="C1" s="210" t="s">
        <v>35</v>
      </c>
      <c r="D1" s="213" t="s">
        <v>12</v>
      </c>
      <c r="E1" s="71" t="s">
        <v>16</v>
      </c>
      <c r="F1" s="218" t="s">
        <v>2</v>
      </c>
      <c r="G1" s="218" t="s">
        <v>1</v>
      </c>
      <c r="H1" s="222" t="s">
        <v>7</v>
      </c>
      <c r="I1" s="29"/>
      <c r="J1" s="29"/>
      <c r="K1" s="29"/>
      <c r="L1" s="29"/>
      <c r="M1" s="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0.100000000000001" customHeight="1">
      <c r="A2" s="72"/>
      <c r="B2" s="211"/>
      <c r="C2" s="211"/>
      <c r="D2" s="214"/>
      <c r="E2" s="72"/>
      <c r="F2" s="219"/>
      <c r="G2" s="219"/>
      <c r="H2" s="77"/>
      <c r="I2" s="29"/>
      <c r="J2" s="29"/>
      <c r="K2" s="227"/>
      <c r="L2" s="29"/>
      <c r="M2" s="29"/>
      <c r="N2" s="229"/>
      <c r="O2" s="228"/>
      <c r="P2" s="229"/>
      <c r="Q2" s="229"/>
      <c r="R2" s="229"/>
      <c r="S2" s="229"/>
      <c r="T2" s="229"/>
      <c r="U2" s="229"/>
      <c r="V2" s="228"/>
      <c r="W2" s="228"/>
      <c r="X2" s="228"/>
    </row>
    <row r="3" spans="1:24" ht="17.45" customHeight="1">
      <c r="A3" s="71"/>
      <c r="B3" s="95"/>
      <c r="C3" s="88"/>
      <c r="D3" s="117"/>
      <c r="E3" s="217"/>
      <c r="F3" s="143"/>
      <c r="G3" s="149" t="str">
        <f>IF(F3="",IF(D3="","",ROUNDDOWN(D3*F4,0)),IF(D3="","",ROUNDDOWN(D3*F3,0)))</f>
        <v/>
      </c>
      <c r="H3" s="87"/>
      <c r="I3" s="28"/>
      <c r="J3" s="28"/>
      <c r="K3" s="28"/>
      <c r="L3" s="28"/>
      <c r="M3" s="28"/>
      <c r="N3" s="230"/>
      <c r="O3" s="230"/>
      <c r="P3" s="230"/>
      <c r="Q3" s="230"/>
      <c r="R3" s="230"/>
      <c r="S3" s="230"/>
      <c r="T3" s="230"/>
      <c r="U3" s="228"/>
      <c r="V3" s="228"/>
      <c r="W3" s="228"/>
      <c r="X3" s="228"/>
    </row>
    <row r="4" spans="1:24" ht="17.45" customHeight="1">
      <c r="A4" s="72">
        <f>'建築工事（救助訓練塔）総括'!A6</f>
        <v>1</v>
      </c>
      <c r="B4" s="235" t="str">
        <f>'建築工事（救助訓練塔）総括'!B6</f>
        <v>直接仮設工事</v>
      </c>
      <c r="C4" s="89"/>
      <c r="D4" s="118"/>
      <c r="E4" s="127"/>
      <c r="F4" s="144"/>
      <c r="G4" s="139" t="str">
        <f>IF(D4="","",ROUNDDOWN(D4*F4,0))</f>
        <v/>
      </c>
      <c r="H4" s="86"/>
      <c r="I4" s="226" t="str">
        <f>G4</f>
        <v/>
      </c>
      <c r="J4" s="28"/>
      <c r="K4" s="28"/>
      <c r="L4" s="28"/>
      <c r="M4" s="28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17.45" customHeight="1">
      <c r="A5" s="71"/>
      <c r="B5" s="98"/>
      <c r="C5" s="88"/>
      <c r="D5" s="117"/>
      <c r="E5" s="217"/>
      <c r="F5" s="143"/>
      <c r="G5" s="149" t="str">
        <f>IF(F5="",IF(D5="","",ROUNDDOWN(D5*F6,0)),IF(D5="","",ROUNDDOWN(D5*F5,0)))</f>
        <v/>
      </c>
      <c r="H5" s="87"/>
      <c r="I5" s="223"/>
      <c r="J5" s="28"/>
      <c r="K5" s="28"/>
      <c r="L5" s="28"/>
      <c r="M5" s="28"/>
      <c r="N5" s="230"/>
      <c r="O5" s="230"/>
      <c r="P5" s="230"/>
      <c r="Q5" s="230"/>
      <c r="R5" s="230"/>
      <c r="S5" s="230"/>
      <c r="T5" s="230"/>
      <c r="U5" s="228"/>
      <c r="V5" s="228"/>
      <c r="W5" s="228"/>
      <c r="X5" s="228"/>
    </row>
    <row r="6" spans="1:24" ht="17.45" customHeight="1">
      <c r="A6" s="72"/>
      <c r="B6" s="212" t="s">
        <v>39</v>
      </c>
      <c r="C6" s="89"/>
      <c r="D6" s="118">
        <v>77.8</v>
      </c>
      <c r="E6" s="127" t="s">
        <v>0</v>
      </c>
      <c r="F6" s="144">
        <v>540</v>
      </c>
      <c r="G6" s="139">
        <f>IF(D6="","",ROUNDDOWN(D6*F6,0))</f>
        <v>42012</v>
      </c>
      <c r="H6" s="86"/>
      <c r="I6" s="226">
        <f>G6</f>
        <v>42012</v>
      </c>
      <c r="J6" s="28"/>
      <c r="K6" s="28" t="s">
        <v>278</v>
      </c>
      <c r="L6" s="28"/>
      <c r="M6" s="28"/>
      <c r="N6" s="230"/>
      <c r="O6" s="230"/>
      <c r="P6" s="230"/>
      <c r="Q6" s="230"/>
      <c r="R6" s="230"/>
      <c r="S6" s="230"/>
      <c r="T6" s="230"/>
      <c r="U6" s="228"/>
      <c r="V6" s="228"/>
      <c r="W6" s="228"/>
      <c r="X6" s="228"/>
    </row>
    <row r="7" spans="1:24" ht="17.45" customHeight="1">
      <c r="A7" s="71"/>
      <c r="B7" s="98"/>
      <c r="C7" s="88"/>
      <c r="D7" s="117"/>
      <c r="E7" s="217"/>
      <c r="F7" s="143"/>
      <c r="G7" s="149" t="str">
        <f>IF(F7="",IF(D7="","",ROUNDDOWN(D7*F8,0)),IF(D7="","",ROUNDDOWN(D7*F7,0)))</f>
        <v/>
      </c>
      <c r="H7" s="87"/>
      <c r="I7" s="28"/>
      <c r="J7" s="28"/>
      <c r="K7" s="28"/>
      <c r="L7" s="28"/>
      <c r="M7" s="28"/>
      <c r="N7" s="230"/>
      <c r="O7" s="230"/>
      <c r="P7" s="230"/>
      <c r="Q7" s="230"/>
      <c r="R7" s="230"/>
      <c r="S7" s="230"/>
      <c r="T7" s="230"/>
      <c r="U7" s="228"/>
      <c r="V7" s="228"/>
      <c r="W7" s="228"/>
      <c r="X7" s="228"/>
    </row>
    <row r="8" spans="1:24" ht="17.45" customHeight="1">
      <c r="A8" s="72"/>
      <c r="B8" s="212" t="s">
        <v>73</v>
      </c>
      <c r="C8" s="89"/>
      <c r="D8" s="118">
        <v>228</v>
      </c>
      <c r="E8" s="127" t="s">
        <v>0</v>
      </c>
      <c r="F8" s="144">
        <v>830</v>
      </c>
      <c r="G8" s="139">
        <f>IF(D8="","",ROUNDDOWN(D8*F8,0))</f>
        <v>189240</v>
      </c>
      <c r="H8" s="86"/>
      <c r="I8" s="226">
        <f>G8</f>
        <v>189240</v>
      </c>
      <c r="J8" s="28"/>
      <c r="K8" s="28" t="s">
        <v>279</v>
      </c>
      <c r="L8" s="28"/>
      <c r="M8" s="28"/>
      <c r="N8" s="230"/>
      <c r="O8" s="230"/>
      <c r="P8" s="230"/>
      <c r="Q8" s="230"/>
      <c r="R8" s="230"/>
      <c r="S8" s="230"/>
      <c r="T8" s="230"/>
      <c r="U8" s="230"/>
      <c r="V8" s="230"/>
      <c r="W8" s="228"/>
      <c r="X8" s="228"/>
    </row>
    <row r="9" spans="1:24" ht="17.45" customHeight="1">
      <c r="A9" s="71"/>
      <c r="B9" s="98"/>
      <c r="C9" s="88"/>
      <c r="D9" s="117"/>
      <c r="E9" s="217"/>
      <c r="F9" s="143"/>
      <c r="G9" s="149" t="str">
        <f>IF(F9="",IF(D9="","",ROUNDDOWN(D9*F10,0)),IF(D9="","",ROUNDDOWN(D9*F9,0)))</f>
        <v/>
      </c>
      <c r="H9" s="87"/>
      <c r="I9" s="28"/>
      <c r="J9" s="28"/>
      <c r="K9" s="28"/>
      <c r="L9" s="28"/>
      <c r="M9" s="28"/>
      <c r="N9" s="230"/>
      <c r="O9" s="230"/>
      <c r="P9" s="230"/>
      <c r="Q9" s="230"/>
      <c r="R9" s="230"/>
      <c r="S9" s="230"/>
      <c r="T9" s="230"/>
      <c r="U9" s="228"/>
      <c r="V9" s="228"/>
      <c r="W9" s="228"/>
      <c r="X9" s="228"/>
    </row>
    <row r="10" spans="1:24" ht="17.45" customHeight="1">
      <c r="A10" s="72"/>
      <c r="B10" s="212" t="s">
        <v>74</v>
      </c>
      <c r="C10" s="89"/>
      <c r="D10" s="118">
        <v>228</v>
      </c>
      <c r="E10" s="127" t="s">
        <v>0</v>
      </c>
      <c r="F10" s="144">
        <v>460</v>
      </c>
      <c r="G10" s="139">
        <f>IF(D10="","",ROUNDDOWN(D10*F10,0))</f>
        <v>104880</v>
      </c>
      <c r="H10" s="86"/>
      <c r="I10" s="226">
        <f>G10</f>
        <v>104880</v>
      </c>
      <c r="J10" s="28"/>
      <c r="K10" s="28" t="s">
        <v>280</v>
      </c>
      <c r="L10" s="28"/>
      <c r="M10" s="28"/>
      <c r="N10" s="230"/>
      <c r="O10" s="230"/>
      <c r="P10" s="230"/>
      <c r="Q10" s="230"/>
      <c r="R10" s="230"/>
      <c r="S10" s="230"/>
      <c r="T10" s="230"/>
      <c r="U10" s="230"/>
      <c r="V10" s="230"/>
      <c r="W10" s="228"/>
      <c r="X10" s="228"/>
    </row>
    <row r="11" spans="1:24" ht="17.45" customHeight="1">
      <c r="A11" s="71"/>
      <c r="B11" s="98"/>
      <c r="C11" s="88"/>
      <c r="D11" s="117"/>
      <c r="E11" s="217"/>
      <c r="F11" s="143"/>
      <c r="G11" s="149" t="str">
        <f>IF(F11="",IF(D11="","",ROUNDDOWN(D11*F12,0)),IF(D11="","",ROUNDDOWN(D11*F11,0)))</f>
        <v/>
      </c>
      <c r="H11" s="87"/>
      <c r="I11" s="28"/>
      <c r="J11" s="28"/>
      <c r="K11" s="28"/>
      <c r="L11" s="28"/>
      <c r="M11" s="28"/>
      <c r="N11" s="230"/>
      <c r="O11" s="230"/>
      <c r="P11" s="230"/>
      <c r="Q11" s="230"/>
      <c r="R11" s="230"/>
      <c r="S11" s="230"/>
      <c r="T11" s="230"/>
      <c r="U11" s="228"/>
      <c r="V11" s="228"/>
      <c r="W11" s="228"/>
      <c r="X11" s="228"/>
    </row>
    <row r="12" spans="1:24" ht="17.45" customHeight="1">
      <c r="A12" s="72"/>
      <c r="B12" s="212" t="s">
        <v>25</v>
      </c>
      <c r="C12" s="89"/>
      <c r="D12" s="118">
        <v>228</v>
      </c>
      <c r="E12" s="127" t="s">
        <v>0</v>
      </c>
      <c r="F12" s="144">
        <v>1500</v>
      </c>
      <c r="G12" s="139">
        <f>IF(D12="","",ROUNDDOWN(D12*F12,0))</f>
        <v>342000</v>
      </c>
      <c r="H12" s="86"/>
      <c r="I12" s="226">
        <f>G12</f>
        <v>342000</v>
      </c>
      <c r="J12" s="28"/>
      <c r="K12" s="28" t="s">
        <v>237</v>
      </c>
      <c r="L12" s="28"/>
      <c r="M12" s="28"/>
      <c r="N12" s="230"/>
      <c r="O12" s="230"/>
      <c r="P12" s="230"/>
      <c r="Q12" s="230"/>
      <c r="R12" s="230"/>
      <c r="S12" s="230"/>
      <c r="T12" s="230"/>
      <c r="U12" s="230"/>
      <c r="V12" s="230"/>
      <c r="W12" s="228"/>
      <c r="X12" s="228"/>
    </row>
    <row r="13" spans="1:24" ht="17.45" customHeight="1">
      <c r="A13" s="71"/>
      <c r="B13" s="98"/>
      <c r="C13" s="88" t="s">
        <v>225</v>
      </c>
      <c r="D13" s="117"/>
      <c r="E13" s="217"/>
      <c r="F13" s="143"/>
      <c r="G13" s="149" t="str">
        <f>IF(F13="",IF(D13="","",ROUNDDOWN(D13*F14,0)),IF(D13="","",ROUNDDOWN(D13*F13,0)))</f>
        <v/>
      </c>
      <c r="H13" s="87"/>
      <c r="I13" s="28"/>
      <c r="J13" s="28"/>
      <c r="K13" s="28"/>
      <c r="L13" s="28"/>
      <c r="M13" s="28"/>
      <c r="N13" s="230"/>
      <c r="O13" s="230"/>
      <c r="P13" s="230"/>
      <c r="Q13" s="230"/>
      <c r="R13" s="230"/>
      <c r="S13" s="230"/>
      <c r="T13" s="230"/>
      <c r="U13" s="228"/>
      <c r="V13" s="228"/>
      <c r="W13" s="228"/>
      <c r="X13" s="228"/>
    </row>
    <row r="14" spans="1:24" ht="17.45" customHeight="1">
      <c r="A14" s="72"/>
      <c r="B14" s="212" t="s">
        <v>146</v>
      </c>
      <c r="C14" s="89" t="s">
        <v>147</v>
      </c>
      <c r="D14" s="118">
        <v>727</v>
      </c>
      <c r="E14" s="127" t="s">
        <v>0</v>
      </c>
      <c r="F14" s="144">
        <v>3210</v>
      </c>
      <c r="G14" s="139">
        <f>IF(D14="","",ROUNDDOWN(D14*F14,0))</f>
        <v>2333670</v>
      </c>
      <c r="H14" s="86"/>
      <c r="I14" s="226">
        <f>G14</f>
        <v>2333670</v>
      </c>
      <c r="J14" s="28"/>
      <c r="K14" s="28" t="s">
        <v>268</v>
      </c>
      <c r="L14" s="28"/>
      <c r="M14" s="28"/>
      <c r="N14" s="230"/>
      <c r="O14" s="230"/>
      <c r="P14" s="230"/>
      <c r="Q14" s="230"/>
      <c r="R14" s="230"/>
      <c r="S14" s="230"/>
      <c r="T14" s="230"/>
      <c r="U14" s="230"/>
      <c r="V14" s="230"/>
      <c r="W14" s="228"/>
      <c r="X14" s="228"/>
    </row>
    <row r="15" spans="1:24" ht="17.45" customHeight="1">
      <c r="A15" s="71"/>
      <c r="B15" s="98"/>
      <c r="C15" s="88"/>
      <c r="D15" s="117"/>
      <c r="E15" s="217"/>
      <c r="F15" s="143"/>
      <c r="G15" s="149" t="str">
        <f>IF(F15="",IF(D15="","",ROUNDDOWN(D15*F16,0)),IF(D15="","",ROUNDDOWN(D15*F15,0)))</f>
        <v/>
      </c>
      <c r="H15" s="87"/>
      <c r="I15" s="28"/>
      <c r="J15" s="28"/>
      <c r="K15" s="28"/>
      <c r="L15" s="28"/>
      <c r="M15" s="28"/>
      <c r="N15" s="230"/>
      <c r="O15" s="230"/>
      <c r="P15" s="230"/>
      <c r="Q15" s="230"/>
      <c r="R15" s="230"/>
      <c r="S15" s="230"/>
      <c r="T15" s="230"/>
      <c r="U15" s="228"/>
      <c r="V15" s="228"/>
      <c r="W15" s="228"/>
      <c r="X15" s="228"/>
    </row>
    <row r="16" spans="1:24" ht="17.45" customHeight="1">
      <c r="A16" s="72"/>
      <c r="B16" s="212" t="s">
        <v>29</v>
      </c>
      <c r="C16" s="89" t="s">
        <v>146</v>
      </c>
      <c r="D16" s="118">
        <v>50</v>
      </c>
      <c r="E16" s="127" t="s">
        <v>105</v>
      </c>
      <c r="F16" s="144">
        <v>1110</v>
      </c>
      <c r="G16" s="139">
        <f>IF(D16="","",ROUNDDOWN(D16*F16,0))</f>
        <v>55500</v>
      </c>
      <c r="H16" s="86"/>
      <c r="I16" s="226">
        <f>G16</f>
        <v>55500</v>
      </c>
      <c r="J16" s="28"/>
      <c r="K16" s="28" t="s">
        <v>281</v>
      </c>
      <c r="L16" s="28"/>
      <c r="M16" s="28"/>
      <c r="N16" s="230"/>
      <c r="O16" s="230"/>
      <c r="P16" s="230"/>
      <c r="Q16" s="230"/>
      <c r="R16" s="230"/>
      <c r="S16" s="230"/>
      <c r="T16" s="230"/>
      <c r="U16" s="230"/>
      <c r="V16" s="230"/>
      <c r="W16" s="228"/>
      <c r="X16" s="228"/>
    </row>
    <row r="17" spans="1:24" ht="17.45" customHeight="1">
      <c r="A17" s="71"/>
      <c r="B17" s="98"/>
      <c r="C17" s="88"/>
      <c r="D17" s="117"/>
      <c r="E17" s="217"/>
      <c r="F17" s="143"/>
      <c r="G17" s="149" t="str">
        <f>IF(F17="",IF(D17="","",ROUNDDOWN(D17*F18,0)),IF(D17="","",ROUNDDOWN(D17*F17,0)))</f>
        <v/>
      </c>
      <c r="H17" s="87"/>
      <c r="I17" s="28"/>
      <c r="J17" s="28"/>
      <c r="K17" s="28"/>
      <c r="L17" s="28"/>
      <c r="M17" s="28"/>
      <c r="N17" s="230"/>
      <c r="O17" s="230"/>
      <c r="P17" s="230"/>
      <c r="Q17" s="230"/>
      <c r="R17" s="230"/>
      <c r="S17" s="230"/>
      <c r="T17" s="230"/>
      <c r="U17" s="228"/>
      <c r="V17" s="228"/>
      <c r="W17" s="228"/>
      <c r="X17" s="228"/>
    </row>
    <row r="18" spans="1:24" ht="17.45" customHeight="1">
      <c r="A18" s="72"/>
      <c r="B18" s="212" t="s">
        <v>154</v>
      </c>
      <c r="C18" s="89" t="s">
        <v>225</v>
      </c>
      <c r="D18" s="118">
        <v>727</v>
      </c>
      <c r="E18" s="127" t="s">
        <v>0</v>
      </c>
      <c r="F18" s="144">
        <v>1120</v>
      </c>
      <c r="G18" s="139">
        <f>IF(D18="","",ROUNDDOWN(D18*F18,0))</f>
        <v>814240</v>
      </c>
      <c r="H18" s="86"/>
      <c r="I18" s="226">
        <f>G18</f>
        <v>814240</v>
      </c>
      <c r="J18" s="28"/>
      <c r="K18" s="28" t="s">
        <v>282</v>
      </c>
      <c r="L18" s="28"/>
      <c r="M18" s="28"/>
      <c r="N18" s="230"/>
      <c r="O18" s="230"/>
      <c r="P18" s="230"/>
      <c r="Q18" s="230"/>
      <c r="R18" s="230"/>
      <c r="S18" s="230"/>
      <c r="T18" s="230"/>
      <c r="U18" s="230"/>
      <c r="V18" s="230"/>
      <c r="W18" s="228"/>
      <c r="X18" s="228"/>
    </row>
    <row r="19" spans="1:24" ht="17.45" customHeight="1">
      <c r="A19" s="71"/>
      <c r="B19" s="98"/>
      <c r="C19" s="88"/>
      <c r="D19" s="117"/>
      <c r="E19" s="217"/>
      <c r="F19" s="143"/>
      <c r="G19" s="149" t="str">
        <f>IF(F19="",IF(D19="","",ROUNDDOWN(D19*F20,0)),IF(D19="","",ROUNDDOWN(D19*F19,0)))</f>
        <v/>
      </c>
      <c r="H19" s="87"/>
      <c r="I19" s="28"/>
      <c r="J19" s="28"/>
      <c r="K19" s="28"/>
      <c r="L19" s="28"/>
      <c r="M19" s="28"/>
      <c r="N19" s="230"/>
      <c r="O19" s="230"/>
      <c r="P19" s="230"/>
      <c r="Q19" s="230"/>
      <c r="R19" s="230"/>
      <c r="S19" s="230"/>
      <c r="T19" s="230"/>
      <c r="U19" s="228"/>
      <c r="V19" s="228"/>
      <c r="W19" s="228"/>
      <c r="X19" s="228"/>
    </row>
    <row r="20" spans="1:24" ht="17.45" customHeight="1">
      <c r="A20" s="72"/>
      <c r="B20" s="212" t="s">
        <v>226</v>
      </c>
      <c r="C20" s="89" t="s">
        <v>229</v>
      </c>
      <c r="D20" s="118">
        <v>727</v>
      </c>
      <c r="E20" s="127" t="s">
        <v>0</v>
      </c>
      <c r="F20" s="144">
        <v>320</v>
      </c>
      <c r="G20" s="139">
        <f>IF(D20="","",ROUNDDOWN(D20*F20,0))</f>
        <v>232640</v>
      </c>
      <c r="H20" s="86"/>
      <c r="I20" s="226">
        <f>G20</f>
        <v>232640</v>
      </c>
      <c r="J20" s="28"/>
      <c r="K20" s="28" t="s">
        <v>220</v>
      </c>
      <c r="L20" s="28"/>
      <c r="M20" s="28"/>
      <c r="N20" s="230"/>
      <c r="O20" s="230"/>
      <c r="P20" s="230"/>
      <c r="Q20" s="230"/>
      <c r="R20" s="230"/>
      <c r="S20" s="230"/>
      <c r="T20" s="230"/>
      <c r="U20" s="230"/>
      <c r="V20" s="230"/>
      <c r="W20" s="228"/>
      <c r="X20" s="228"/>
    </row>
    <row r="21" spans="1:24" ht="17.45" customHeight="1">
      <c r="A21" s="71"/>
      <c r="B21" s="98"/>
      <c r="C21" s="88" t="s">
        <v>230</v>
      </c>
      <c r="D21" s="117"/>
      <c r="E21" s="217"/>
      <c r="F21" s="143"/>
      <c r="G21" s="149" t="str">
        <f>IF(F21="",IF(D21="","",ROUNDDOWN(D21*F22,0)),IF(D21="","",ROUNDDOWN(D21*F21,0)))</f>
        <v/>
      </c>
      <c r="H21" s="87"/>
      <c r="I21" s="28"/>
      <c r="J21" s="28"/>
      <c r="K21" s="28"/>
      <c r="L21" s="28"/>
      <c r="M21" s="28"/>
      <c r="N21" s="230"/>
      <c r="O21" s="230"/>
      <c r="P21" s="230"/>
      <c r="Q21" s="230"/>
      <c r="R21" s="230"/>
      <c r="S21" s="230"/>
      <c r="T21" s="230"/>
      <c r="U21" s="228"/>
      <c r="V21" s="228"/>
      <c r="W21" s="228"/>
      <c r="X21" s="228"/>
    </row>
    <row r="22" spans="1:24" ht="17.45" customHeight="1">
      <c r="A22" s="72"/>
      <c r="B22" s="212" t="s">
        <v>226</v>
      </c>
      <c r="C22" s="89" t="s">
        <v>29</v>
      </c>
      <c r="D22" s="118">
        <v>50</v>
      </c>
      <c r="E22" s="127" t="s">
        <v>105</v>
      </c>
      <c r="F22" s="144">
        <v>80</v>
      </c>
      <c r="G22" s="139">
        <f>IF(D22="","",ROUNDDOWN(D22*F22,0))</f>
        <v>4000</v>
      </c>
      <c r="H22" s="86"/>
      <c r="I22" s="226">
        <f>G22</f>
        <v>4000</v>
      </c>
      <c r="J22" s="28"/>
      <c r="K22" s="28" t="s">
        <v>284</v>
      </c>
      <c r="L22" s="28"/>
      <c r="M22" s="28"/>
      <c r="N22" s="230"/>
      <c r="O22" s="230"/>
      <c r="P22" s="230"/>
      <c r="Q22" s="230"/>
      <c r="R22" s="230"/>
      <c r="S22" s="230"/>
      <c r="T22" s="230"/>
      <c r="U22" s="230"/>
      <c r="V22" s="230"/>
      <c r="W22" s="228"/>
      <c r="X22" s="228"/>
    </row>
    <row r="23" spans="1:24" ht="17.45" customHeight="1">
      <c r="A23" s="71"/>
      <c r="B23" s="98"/>
      <c r="C23" s="88"/>
      <c r="D23" s="117"/>
      <c r="E23" s="217"/>
      <c r="F23" s="143"/>
      <c r="G23" s="149" t="str">
        <f>IF(F23="",IF(D23="","",ROUNDDOWN(D23*F24,0)),IF(D23="","",ROUNDDOWN(D23*F23,0)))</f>
        <v/>
      </c>
      <c r="H23" s="87"/>
      <c r="I23" s="223"/>
      <c r="J23" s="28"/>
      <c r="K23" s="28"/>
      <c r="L23" s="28"/>
      <c r="M23" s="28"/>
      <c r="N23" s="230"/>
      <c r="O23" s="230"/>
      <c r="P23" s="230"/>
      <c r="Q23" s="230"/>
      <c r="R23" s="230"/>
      <c r="S23" s="230"/>
      <c r="T23" s="230"/>
      <c r="U23" s="228"/>
      <c r="V23" s="228"/>
      <c r="W23" s="228"/>
      <c r="X23" s="228"/>
    </row>
    <row r="24" spans="1:24" ht="17.45" customHeight="1">
      <c r="A24" s="72"/>
      <c r="B24" s="212" t="s">
        <v>226</v>
      </c>
      <c r="C24" s="89" t="s">
        <v>231</v>
      </c>
      <c r="D24" s="118">
        <v>727</v>
      </c>
      <c r="E24" s="127" t="s">
        <v>0</v>
      </c>
      <c r="F24" s="144">
        <v>10</v>
      </c>
      <c r="G24" s="139">
        <f>IF(D24="","",ROUNDDOWN(D24*F24,0))</f>
        <v>7270</v>
      </c>
      <c r="H24" s="86"/>
      <c r="I24" s="226">
        <f>G24</f>
        <v>7270</v>
      </c>
      <c r="J24" s="28"/>
      <c r="K24" s="28" t="s">
        <v>283</v>
      </c>
      <c r="L24" s="28"/>
      <c r="M24" s="28"/>
      <c r="N24" s="230"/>
      <c r="O24" s="230"/>
      <c r="P24" s="230"/>
      <c r="Q24" s="230"/>
      <c r="R24" s="230"/>
      <c r="S24" s="230"/>
      <c r="T24" s="230"/>
      <c r="U24" s="230"/>
      <c r="V24" s="230"/>
      <c r="W24" s="228"/>
      <c r="X24" s="228"/>
    </row>
    <row r="25" spans="1:24" ht="17.45" customHeight="1">
      <c r="A25" s="71"/>
      <c r="B25" s="98"/>
      <c r="C25" s="88"/>
      <c r="D25" s="117"/>
      <c r="E25" s="217"/>
      <c r="F25" s="143"/>
      <c r="G25" s="149" t="str">
        <f>IF(F25="",IF(D25="","",ROUNDDOWN(D25*F26,0)),IF(D25="","",ROUNDDOWN(D25*F25,0)))</f>
        <v/>
      </c>
      <c r="H25" s="87"/>
      <c r="I25" s="223"/>
      <c r="J25" s="28"/>
      <c r="K25" s="28"/>
      <c r="L25" s="28"/>
      <c r="M25" s="28"/>
      <c r="N25" s="230"/>
      <c r="O25" s="230"/>
      <c r="P25" s="230"/>
      <c r="Q25" s="230"/>
      <c r="R25" s="230"/>
      <c r="S25" s="230"/>
      <c r="T25" s="230"/>
      <c r="U25" s="228"/>
      <c r="V25" s="228"/>
      <c r="W25" s="228"/>
      <c r="X25" s="228"/>
    </row>
    <row r="26" spans="1:24" ht="17.45" customHeight="1">
      <c r="A26" s="72"/>
      <c r="B26" s="212"/>
      <c r="C26" s="89"/>
      <c r="D26" s="118"/>
      <c r="E26" s="127"/>
      <c r="F26" s="144"/>
      <c r="G26" s="139" t="str">
        <f>IF(D26="","",ROUNDDOWN(D26*F26,0))</f>
        <v/>
      </c>
      <c r="H26" s="86"/>
      <c r="I26" s="226" t="str">
        <f>G26</f>
        <v/>
      </c>
      <c r="J26" s="28"/>
      <c r="K26" s="28"/>
      <c r="L26" s="28"/>
      <c r="M26" s="28"/>
      <c r="N26" s="230"/>
      <c r="O26" s="230"/>
      <c r="P26" s="230"/>
      <c r="Q26" s="230"/>
      <c r="R26" s="230"/>
      <c r="S26" s="230"/>
      <c r="T26" s="230"/>
      <c r="U26" s="230"/>
      <c r="V26" s="230"/>
      <c r="W26" s="228"/>
      <c r="X26" s="228"/>
    </row>
    <row r="27" spans="1:24" ht="17.45" customHeight="1">
      <c r="A27" s="71"/>
      <c r="B27" s="98"/>
      <c r="C27" s="88"/>
      <c r="D27" s="117"/>
      <c r="E27" s="217"/>
      <c r="F27" s="143"/>
      <c r="G27" s="149" t="str">
        <f>IF(F27="",IF(D27="","",ROUNDDOWN(D27*F28,0)),IF(D27="","",ROUNDDOWN(D27*F27,0)))</f>
        <v/>
      </c>
      <c r="H27" s="87"/>
      <c r="I27" s="223"/>
      <c r="J27" s="28"/>
      <c r="K27" s="28"/>
      <c r="L27" s="28"/>
      <c r="M27" s="28"/>
      <c r="N27" s="230"/>
      <c r="O27" s="230"/>
      <c r="P27" s="230"/>
      <c r="Q27" s="230"/>
      <c r="R27" s="230"/>
      <c r="S27" s="230"/>
      <c r="T27" s="230"/>
      <c r="U27" s="228"/>
      <c r="V27" s="228"/>
      <c r="W27" s="228"/>
      <c r="X27" s="228"/>
    </row>
    <row r="28" spans="1:24" ht="17.45" customHeight="1">
      <c r="A28" s="72"/>
      <c r="B28" s="212"/>
      <c r="C28" s="89"/>
      <c r="D28" s="118"/>
      <c r="E28" s="127"/>
      <c r="F28" s="144"/>
      <c r="G28" s="139" t="str">
        <f>IF(D28="","",ROUNDDOWN(D28*F28,0))</f>
        <v/>
      </c>
      <c r="H28" s="86"/>
      <c r="I28" s="226" t="str">
        <f>G28</f>
        <v/>
      </c>
      <c r="J28" s="28"/>
      <c r="K28" s="28"/>
      <c r="L28" s="28"/>
      <c r="M28" s="28"/>
      <c r="N28" s="230"/>
      <c r="O28" s="230"/>
      <c r="P28" s="230"/>
      <c r="Q28" s="230"/>
      <c r="R28" s="230"/>
      <c r="S28" s="230"/>
      <c r="T28" s="230"/>
      <c r="U28" s="230"/>
      <c r="V28" s="230"/>
      <c r="W28" s="228"/>
      <c r="X28" s="228"/>
    </row>
    <row r="29" spans="1:24" ht="17.45" customHeight="1">
      <c r="A29" s="71"/>
      <c r="B29" s="98"/>
      <c r="C29" s="88"/>
      <c r="D29" s="117"/>
      <c r="E29" s="217"/>
      <c r="F29" s="143"/>
      <c r="G29" s="149" t="str">
        <f>IF(F29="",IF(D29="","",ROUNDDOWN(D29*F30,0)),IF(D29="","",ROUNDDOWN(D29*F29,0)))</f>
        <v/>
      </c>
      <c r="H29" s="87"/>
      <c r="I29" s="223"/>
      <c r="J29" s="28"/>
      <c r="K29" s="28"/>
      <c r="L29" s="28"/>
      <c r="M29" s="28"/>
      <c r="N29" s="230"/>
      <c r="O29" s="230"/>
      <c r="P29" s="230"/>
      <c r="Q29" s="230"/>
      <c r="R29" s="230"/>
      <c r="S29" s="230"/>
      <c r="T29" s="230"/>
      <c r="U29" s="228"/>
      <c r="V29" s="228"/>
      <c r="W29" s="228"/>
      <c r="X29" s="228"/>
    </row>
    <row r="30" spans="1:24" ht="17.45" customHeight="1">
      <c r="A30" s="72"/>
      <c r="B30" s="212"/>
      <c r="C30" s="89"/>
      <c r="D30" s="118"/>
      <c r="E30" s="127"/>
      <c r="F30" s="144"/>
      <c r="G30" s="139" t="str">
        <f>IF(D30="","",ROUNDDOWN(D30*F30,0))</f>
        <v/>
      </c>
      <c r="H30" s="86"/>
      <c r="I30" s="236" t="str">
        <f>G30</f>
        <v/>
      </c>
      <c r="J30" s="28"/>
      <c r="K30" s="28"/>
      <c r="L30" s="28"/>
      <c r="M30" s="28"/>
      <c r="N30" s="230"/>
      <c r="O30" s="230"/>
      <c r="P30" s="230"/>
      <c r="Q30" s="230"/>
      <c r="R30" s="230"/>
      <c r="S30" s="230"/>
      <c r="T30" s="230"/>
      <c r="U30" s="228"/>
      <c r="V30" s="228"/>
      <c r="W30" s="228"/>
      <c r="X30" s="228"/>
    </row>
    <row r="31" spans="1:24" ht="17.45" customHeight="1">
      <c r="A31" s="71"/>
      <c r="B31" s="98"/>
      <c r="C31" s="88"/>
      <c r="D31" s="117"/>
      <c r="E31" s="217"/>
      <c r="F31" s="143"/>
      <c r="G31" s="143"/>
      <c r="H31" s="87"/>
      <c r="I31" s="223"/>
      <c r="J31" s="28"/>
      <c r="K31" s="28"/>
      <c r="L31" s="28"/>
      <c r="M31" s="28"/>
      <c r="N31" s="230"/>
      <c r="O31" s="230"/>
      <c r="P31" s="230"/>
      <c r="Q31" s="230"/>
      <c r="R31" s="230"/>
      <c r="S31" s="230"/>
      <c r="T31" s="230"/>
      <c r="U31" s="228"/>
      <c r="V31" s="228"/>
      <c r="W31" s="228"/>
      <c r="X31" s="228"/>
    </row>
    <row r="32" spans="1:24" ht="17.45" customHeight="1">
      <c r="A32" s="72"/>
      <c r="B32" s="93"/>
      <c r="C32" s="89"/>
      <c r="D32" s="118"/>
      <c r="E32" s="127"/>
      <c r="F32" s="144"/>
      <c r="G32" s="221"/>
      <c r="H32" s="86"/>
      <c r="I32" s="223"/>
      <c r="J32" s="28"/>
      <c r="K32" s="28"/>
      <c r="L32" s="28"/>
      <c r="M32" s="28"/>
      <c r="N32" s="230"/>
      <c r="O32" s="230"/>
      <c r="P32" s="230"/>
      <c r="Q32" s="230"/>
      <c r="R32" s="230"/>
      <c r="S32" s="230"/>
      <c r="T32" s="230"/>
      <c r="U32" s="230"/>
      <c r="V32" s="230"/>
      <c r="W32" s="228"/>
      <c r="X32" s="228"/>
    </row>
    <row r="33" spans="1:24" ht="17.45" customHeight="1">
      <c r="A33" s="71"/>
      <c r="B33" s="98"/>
      <c r="C33" s="88"/>
      <c r="D33" s="117"/>
      <c r="E33" s="217"/>
      <c r="F33" s="143"/>
      <c r="G33" s="149" t="str">
        <f>IF(F33="",IF(D33="","",ROUNDDOWN(D33*F34,0)),IF(D33="","",ROUNDDOWN(D33*F33,0)))</f>
        <v/>
      </c>
      <c r="H33" s="87"/>
      <c r="I33" s="28"/>
      <c r="J33" s="28"/>
      <c r="K33" s="28"/>
      <c r="L33" s="28"/>
      <c r="M33" s="28"/>
      <c r="N33" s="230"/>
      <c r="O33" s="230"/>
      <c r="P33" s="230"/>
      <c r="Q33" s="230"/>
      <c r="R33" s="230"/>
      <c r="S33" s="230"/>
      <c r="T33" s="230"/>
      <c r="U33" s="228"/>
      <c r="V33" s="228"/>
      <c r="W33" s="228"/>
      <c r="X33" s="228"/>
    </row>
    <row r="34" spans="1:24" ht="17.45" customHeight="1">
      <c r="A34" s="72"/>
      <c r="B34" s="212" t="s">
        <v>52</v>
      </c>
      <c r="C34" s="89" t="s">
        <v>250</v>
      </c>
      <c r="D34" s="118">
        <v>44</v>
      </c>
      <c r="E34" s="127" t="s">
        <v>0</v>
      </c>
      <c r="F34" s="144">
        <v>5840</v>
      </c>
      <c r="G34" s="139">
        <f>IF(D34="","",ROUNDDOWN(D34*F34,0))</f>
        <v>256960</v>
      </c>
      <c r="H34" s="86"/>
      <c r="I34" s="28">
        <f>G34</f>
        <v>256960</v>
      </c>
      <c r="J34" s="28"/>
      <c r="K34" s="237" t="s">
        <v>139</v>
      </c>
      <c r="L34" s="28"/>
      <c r="M34" s="28"/>
      <c r="N34" s="230"/>
      <c r="O34" s="230"/>
      <c r="P34" s="230"/>
      <c r="Q34" s="230"/>
      <c r="R34" s="230"/>
      <c r="S34" s="230"/>
      <c r="T34" s="230"/>
      <c r="U34" s="228"/>
      <c r="V34" s="228"/>
      <c r="W34" s="228"/>
      <c r="X34" s="228"/>
    </row>
    <row r="35" spans="1:24" ht="17.45" customHeight="1">
      <c r="A35" s="71"/>
      <c r="B35" s="98"/>
      <c r="C35" s="88"/>
      <c r="D35" s="117"/>
      <c r="E35" s="217"/>
      <c r="F35" s="143"/>
      <c r="G35" s="149" t="str">
        <f>IF(F35="",IF(D35="","",ROUNDDOWN(D35*F36,0)),IF(D35="","",ROUNDDOWN(D35*F35,0)))</f>
        <v/>
      </c>
      <c r="H35" s="87"/>
      <c r="I35" s="223"/>
      <c r="J35" s="28"/>
      <c r="K35" s="28"/>
      <c r="L35" s="28"/>
      <c r="M35" s="28"/>
      <c r="N35" s="230"/>
      <c r="O35" s="230"/>
      <c r="P35" s="230"/>
      <c r="Q35" s="230"/>
      <c r="R35" s="230"/>
      <c r="S35" s="230"/>
      <c r="T35" s="230"/>
      <c r="U35" s="228"/>
      <c r="V35" s="228"/>
      <c r="W35" s="228"/>
      <c r="X35" s="228"/>
    </row>
    <row r="36" spans="1:24" ht="17.45" customHeight="1">
      <c r="A36" s="72"/>
      <c r="B36" s="212" t="s">
        <v>150</v>
      </c>
      <c r="C36" s="89" t="s">
        <v>219</v>
      </c>
      <c r="D36" s="118">
        <v>130</v>
      </c>
      <c r="E36" s="127" t="s">
        <v>0</v>
      </c>
      <c r="F36" s="144">
        <v>800</v>
      </c>
      <c r="G36" s="139">
        <f>IF(D36="","",ROUNDDOWN(D36*F36,0))</f>
        <v>104000</v>
      </c>
      <c r="H36" s="86"/>
      <c r="I36" s="226">
        <f>G36</f>
        <v>104000</v>
      </c>
      <c r="J36" s="28"/>
      <c r="K36" s="28" t="s">
        <v>285</v>
      </c>
      <c r="L36" s="28"/>
      <c r="M36" s="28"/>
      <c r="N36" s="230"/>
      <c r="O36" s="230"/>
      <c r="P36" s="230"/>
      <c r="Q36" s="230"/>
      <c r="R36" s="230"/>
      <c r="S36" s="230"/>
      <c r="T36" s="230"/>
      <c r="U36" s="228"/>
      <c r="V36" s="228"/>
      <c r="W36" s="228"/>
      <c r="X36" s="228"/>
    </row>
    <row r="37" spans="1:24" ht="17.45" customHeight="1">
      <c r="A37" s="71"/>
      <c r="B37" s="98"/>
      <c r="C37" s="88"/>
      <c r="D37" s="117"/>
      <c r="E37" s="217"/>
      <c r="F37" s="143"/>
      <c r="G37" s="149" t="str">
        <f>IF(F37="",IF(D37="","",ROUNDDOWN(D37*F38,0)),IF(D37="","",ROUNDDOWN(D37*F37,0)))</f>
        <v/>
      </c>
      <c r="H37" s="87"/>
      <c r="I37" s="28"/>
      <c r="J37" s="28"/>
      <c r="K37" s="28"/>
      <c r="L37" s="28"/>
      <c r="M37" s="28"/>
      <c r="N37" s="230"/>
      <c r="O37" s="230"/>
      <c r="P37" s="230"/>
      <c r="Q37" s="230"/>
      <c r="R37" s="230"/>
      <c r="S37" s="230"/>
      <c r="T37" s="230"/>
      <c r="U37" s="228"/>
      <c r="V37" s="228"/>
      <c r="W37" s="228"/>
      <c r="X37" s="228"/>
    </row>
    <row r="38" spans="1:24" ht="17.45" customHeight="1">
      <c r="A38" s="72"/>
      <c r="B38" s="212" t="s">
        <v>3</v>
      </c>
      <c r="C38" s="89"/>
      <c r="D38" s="118">
        <v>28.9</v>
      </c>
      <c r="E38" s="127" t="s">
        <v>0</v>
      </c>
      <c r="F38" s="144">
        <v>2900</v>
      </c>
      <c r="G38" s="139">
        <f>IF(D38="","",ROUNDDOWN(D38*F38,0))</f>
        <v>83810</v>
      </c>
      <c r="H38" s="86"/>
      <c r="I38" s="226">
        <f>G38</f>
        <v>83810</v>
      </c>
      <c r="J38" s="28"/>
      <c r="K38" s="28" t="s">
        <v>209</v>
      </c>
      <c r="L38" s="28"/>
      <c r="M38" s="28"/>
      <c r="N38" s="230"/>
      <c r="O38" s="230"/>
      <c r="P38" s="230"/>
      <c r="Q38" s="230"/>
      <c r="R38" s="230"/>
      <c r="S38" s="230"/>
      <c r="T38" s="230"/>
      <c r="U38" s="230"/>
      <c r="V38" s="230"/>
      <c r="W38" s="228"/>
      <c r="X38" s="228"/>
    </row>
    <row r="39" spans="1:24" ht="17.45" customHeight="1">
      <c r="A39" s="71"/>
      <c r="B39" s="98"/>
      <c r="C39" s="88" t="s">
        <v>251</v>
      </c>
      <c r="D39" s="215"/>
      <c r="E39" s="217"/>
      <c r="F39" s="143"/>
      <c r="G39" s="149" t="str">
        <f>IF(F39="",IF(D39="","",ROUNDDOWN(D39*F40,0)),IF(D39="","",ROUNDDOWN(D39*F39,0)))</f>
        <v/>
      </c>
      <c r="H39" s="87"/>
      <c r="I39" s="28"/>
      <c r="J39" s="28"/>
      <c r="K39" s="28"/>
      <c r="L39" s="28"/>
      <c r="M39" s="28"/>
      <c r="N39" s="230"/>
      <c r="O39" s="230"/>
      <c r="P39" s="230"/>
      <c r="Q39" s="230"/>
      <c r="R39" s="230"/>
      <c r="S39" s="230"/>
      <c r="T39" s="230"/>
      <c r="U39" s="228"/>
      <c r="V39" s="228"/>
      <c r="W39" s="228"/>
      <c r="X39" s="228"/>
    </row>
    <row r="40" spans="1:24" ht="17.45" customHeight="1">
      <c r="A40" s="72"/>
      <c r="B40" s="212" t="s">
        <v>226</v>
      </c>
      <c r="C40" s="89" t="s">
        <v>52</v>
      </c>
      <c r="D40" s="216">
        <v>44</v>
      </c>
      <c r="E40" s="127" t="s">
        <v>0</v>
      </c>
      <c r="F40" s="144">
        <v>940</v>
      </c>
      <c r="G40" s="139">
        <f>IF(D40="","",ROUNDDOWN(D40*F40,0))</f>
        <v>41360</v>
      </c>
      <c r="H40" s="86"/>
      <c r="I40" s="226">
        <f>G40</f>
        <v>41360</v>
      </c>
      <c r="J40" s="28"/>
      <c r="K40" s="28" t="s">
        <v>286</v>
      </c>
      <c r="L40" s="28"/>
      <c r="M40" s="28"/>
      <c r="N40" s="230"/>
      <c r="O40" s="230"/>
      <c r="P40" s="230"/>
      <c r="Q40" s="230"/>
      <c r="R40" s="230"/>
      <c r="S40" s="230"/>
      <c r="T40" s="230"/>
      <c r="U40" s="230"/>
      <c r="V40" s="230"/>
      <c r="W40" s="228"/>
      <c r="X40" s="228"/>
    </row>
    <row r="41" spans="1:24" ht="17.45" customHeight="1">
      <c r="A41" s="71"/>
      <c r="B41" s="98"/>
      <c r="C41" s="88"/>
      <c r="D41" s="215"/>
      <c r="E41" s="217"/>
      <c r="F41" s="143"/>
      <c r="G41" s="149" t="str">
        <f>IF(F41="",IF(D41="","",ROUNDDOWN(D41*F42,0)),IF(D41="","",ROUNDDOWN(D41*F41,0)))</f>
        <v/>
      </c>
      <c r="H41" s="87"/>
      <c r="I41" s="28"/>
      <c r="J41" s="28"/>
      <c r="K41" s="28"/>
      <c r="L41" s="28"/>
      <c r="M41" s="28"/>
      <c r="N41" s="230"/>
      <c r="O41" s="230"/>
      <c r="P41" s="230"/>
      <c r="Q41" s="230"/>
      <c r="R41" s="230"/>
      <c r="S41" s="230"/>
      <c r="T41" s="230"/>
      <c r="U41" s="228"/>
      <c r="V41" s="228"/>
      <c r="W41" s="228"/>
      <c r="X41" s="228"/>
    </row>
    <row r="42" spans="1:24" ht="17.45" customHeight="1">
      <c r="A42" s="72"/>
      <c r="B42" s="212" t="s">
        <v>226</v>
      </c>
      <c r="C42" s="89" t="s">
        <v>234</v>
      </c>
      <c r="D42" s="135">
        <v>130</v>
      </c>
      <c r="E42" s="127" t="s">
        <v>0</v>
      </c>
      <c r="F42" s="144">
        <v>90</v>
      </c>
      <c r="G42" s="139">
        <f>IF(D42="","",ROUNDDOWN(D42*F42,0))</f>
        <v>11700</v>
      </c>
      <c r="H42" s="86"/>
      <c r="I42" s="226">
        <f>G42</f>
        <v>11700</v>
      </c>
      <c r="J42" s="28"/>
      <c r="K42" s="28" t="s">
        <v>211</v>
      </c>
      <c r="L42" s="28"/>
      <c r="M42" s="28"/>
      <c r="N42" s="230"/>
      <c r="O42" s="230"/>
      <c r="P42" s="230"/>
      <c r="Q42" s="230"/>
      <c r="R42" s="230"/>
      <c r="S42" s="230"/>
      <c r="T42" s="230"/>
      <c r="U42" s="230"/>
      <c r="V42" s="230"/>
      <c r="W42" s="228"/>
      <c r="X42" s="228"/>
    </row>
    <row r="43" spans="1:24" ht="17.45" customHeight="1">
      <c r="A43" s="71"/>
      <c r="B43" s="98"/>
      <c r="C43" s="88"/>
      <c r="D43" s="215"/>
      <c r="E43" s="217"/>
      <c r="F43" s="143"/>
      <c r="G43" s="149" t="str">
        <f>IF(F43="",IF(D43="","",ROUNDDOWN(D43*F44,0)),IF(D43="","",ROUNDDOWN(D43*F43,0)))</f>
        <v/>
      </c>
      <c r="H43" s="87"/>
      <c r="I43" s="28"/>
      <c r="J43" s="28"/>
      <c r="K43" s="28"/>
      <c r="L43" s="28"/>
      <c r="M43" s="28"/>
      <c r="N43" s="230"/>
      <c r="O43" s="230"/>
      <c r="P43" s="230"/>
      <c r="Q43" s="230"/>
      <c r="R43" s="230"/>
      <c r="S43" s="230"/>
      <c r="T43" s="230"/>
      <c r="U43" s="228"/>
      <c r="V43" s="228"/>
      <c r="W43" s="228"/>
      <c r="X43" s="228"/>
    </row>
    <row r="44" spans="1:24" ht="17.45" customHeight="1">
      <c r="A44" s="72"/>
      <c r="B44" s="212" t="s">
        <v>226</v>
      </c>
      <c r="C44" s="89" t="s">
        <v>236</v>
      </c>
      <c r="D44" s="216">
        <v>28.9</v>
      </c>
      <c r="E44" s="127" t="s">
        <v>0</v>
      </c>
      <c r="F44" s="144">
        <v>400</v>
      </c>
      <c r="G44" s="139">
        <f>IF(D44="","",ROUNDDOWN(D44*F44,0))</f>
        <v>11560</v>
      </c>
      <c r="H44" s="86"/>
      <c r="I44" s="226">
        <f>G44</f>
        <v>11560</v>
      </c>
      <c r="J44" s="28"/>
      <c r="K44" s="28" t="s">
        <v>157</v>
      </c>
      <c r="L44" s="28"/>
      <c r="M44" s="28"/>
      <c r="N44" s="230"/>
      <c r="O44" s="230"/>
      <c r="P44" s="230"/>
      <c r="Q44" s="230"/>
      <c r="R44" s="230"/>
      <c r="S44" s="230"/>
      <c r="T44" s="230"/>
      <c r="U44" s="230"/>
      <c r="V44" s="230"/>
      <c r="W44" s="228"/>
      <c r="X44" s="228"/>
    </row>
    <row r="45" spans="1:24" ht="17.45" customHeight="1">
      <c r="A45" s="71"/>
      <c r="B45" s="98"/>
      <c r="C45" s="88"/>
      <c r="D45" s="215"/>
      <c r="E45" s="217"/>
      <c r="F45" s="143"/>
      <c r="G45" s="149" t="str">
        <f>IF(F45="",IF(D45="","",ROUNDDOWN(D45*F46,0)),IF(D45="","",ROUNDDOWN(D45*F45,0)))</f>
        <v/>
      </c>
      <c r="H45" s="87"/>
      <c r="I45" s="28"/>
      <c r="J45" s="28"/>
      <c r="K45" s="28"/>
      <c r="L45" s="28"/>
      <c r="M45" s="28"/>
      <c r="N45" s="230"/>
      <c r="O45" s="230"/>
      <c r="P45" s="230"/>
      <c r="Q45" s="230"/>
      <c r="R45" s="230"/>
      <c r="S45" s="230"/>
      <c r="T45" s="230"/>
      <c r="U45" s="228"/>
      <c r="V45" s="228"/>
      <c r="W45" s="228"/>
      <c r="X45" s="228"/>
    </row>
    <row r="46" spans="1:24" ht="17.45" customHeight="1">
      <c r="A46" s="72"/>
      <c r="B46" s="212"/>
      <c r="C46" s="89"/>
      <c r="D46" s="135"/>
      <c r="E46" s="127"/>
      <c r="F46" s="144"/>
      <c r="G46" s="139" t="str">
        <f>IF(D46="","",ROUNDDOWN(D46*F46,0))</f>
        <v/>
      </c>
      <c r="H46" s="86"/>
      <c r="I46" s="226" t="str">
        <f>G46</f>
        <v/>
      </c>
      <c r="J46" s="28"/>
      <c r="K46" s="28"/>
      <c r="L46" s="28"/>
      <c r="M46" s="28"/>
      <c r="N46" s="230"/>
      <c r="O46" s="230"/>
      <c r="P46" s="230"/>
      <c r="Q46" s="230"/>
      <c r="R46" s="230"/>
      <c r="S46" s="230"/>
      <c r="T46" s="230"/>
      <c r="U46" s="230"/>
      <c r="V46" s="230"/>
      <c r="W46" s="228"/>
      <c r="X46" s="228"/>
    </row>
    <row r="47" spans="1:24" ht="17.45" customHeight="1">
      <c r="A47" s="71"/>
      <c r="B47" s="98"/>
      <c r="C47" s="88"/>
      <c r="D47" s="215"/>
      <c r="E47" s="217"/>
      <c r="F47" s="143"/>
      <c r="G47" s="149" t="str">
        <f>IF(F47="",IF(D47="","",ROUNDDOWN(D47*F48,0)),IF(D47="","",ROUNDDOWN(D47*F47,0)))</f>
        <v/>
      </c>
      <c r="H47" s="87"/>
      <c r="I47" s="28"/>
      <c r="J47" s="28"/>
      <c r="K47" s="28"/>
      <c r="L47" s="28"/>
      <c r="M47" s="28"/>
      <c r="N47" s="230"/>
      <c r="O47" s="230"/>
      <c r="P47" s="230"/>
      <c r="Q47" s="230"/>
      <c r="R47" s="230"/>
      <c r="S47" s="230"/>
      <c r="T47" s="230"/>
      <c r="U47" s="228"/>
      <c r="V47" s="228"/>
      <c r="W47" s="228"/>
      <c r="X47" s="228"/>
    </row>
    <row r="48" spans="1:24" ht="17.45" customHeight="1">
      <c r="A48" s="72"/>
      <c r="B48" s="212"/>
      <c r="C48" s="89"/>
      <c r="D48" s="135"/>
      <c r="E48" s="127"/>
      <c r="F48" s="144"/>
      <c r="G48" s="139" t="str">
        <f>IF(D48="","",ROUNDDOWN(D48*F48,0))</f>
        <v/>
      </c>
      <c r="H48" s="86"/>
      <c r="I48" s="226" t="str">
        <f>G48</f>
        <v/>
      </c>
      <c r="J48" s="28"/>
      <c r="K48" s="28"/>
      <c r="L48" s="28"/>
      <c r="M48" s="28"/>
      <c r="N48" s="230"/>
      <c r="O48" s="230"/>
      <c r="P48" s="230"/>
      <c r="Q48" s="230"/>
      <c r="R48" s="230"/>
      <c r="S48" s="230"/>
      <c r="T48" s="230"/>
      <c r="U48" s="230"/>
      <c r="V48" s="230"/>
      <c r="W48" s="228"/>
      <c r="X48" s="228"/>
    </row>
    <row r="49" spans="1:24" ht="17.45" customHeight="1">
      <c r="A49" s="71"/>
      <c r="B49" s="98"/>
      <c r="C49" s="88"/>
      <c r="D49" s="215"/>
      <c r="E49" s="217"/>
      <c r="F49" s="143"/>
      <c r="G49" s="149" t="str">
        <f>IF(F49="",IF(D49="","",ROUNDDOWN(D49*F50,0)),IF(D49="","",ROUNDDOWN(D49*F49,0)))</f>
        <v/>
      </c>
      <c r="H49" s="87"/>
      <c r="I49" s="28"/>
      <c r="J49" s="28"/>
      <c r="K49" s="28"/>
      <c r="L49" s="28"/>
      <c r="M49" s="28"/>
      <c r="N49" s="230"/>
      <c r="O49" s="230"/>
      <c r="P49" s="230"/>
      <c r="Q49" s="230"/>
      <c r="R49" s="230"/>
      <c r="S49" s="230"/>
      <c r="T49" s="230"/>
      <c r="U49" s="228"/>
      <c r="V49" s="228"/>
      <c r="W49" s="228"/>
      <c r="X49" s="228"/>
    </row>
    <row r="50" spans="1:24" ht="17.45" customHeight="1">
      <c r="A50" s="72"/>
      <c r="B50" s="212"/>
      <c r="C50" s="89"/>
      <c r="D50" s="216"/>
      <c r="E50" s="127"/>
      <c r="F50" s="144"/>
      <c r="G50" s="139" t="str">
        <f>IF(D50="","",ROUNDDOWN(D50*F50,0))</f>
        <v/>
      </c>
      <c r="H50" s="86"/>
      <c r="I50" s="226" t="str">
        <f>G50</f>
        <v/>
      </c>
      <c r="J50" s="28"/>
      <c r="K50" s="28"/>
      <c r="L50" s="28"/>
      <c r="M50" s="28"/>
      <c r="N50" s="230"/>
      <c r="O50" s="230"/>
      <c r="P50" s="230"/>
      <c r="Q50" s="230"/>
      <c r="R50" s="230"/>
      <c r="S50" s="230"/>
      <c r="T50" s="230"/>
      <c r="U50" s="230"/>
      <c r="V50" s="230"/>
      <c r="W50" s="228"/>
      <c r="X50" s="228"/>
    </row>
    <row r="51" spans="1:24" ht="17.45" customHeight="1">
      <c r="A51" s="71"/>
      <c r="B51" s="98"/>
      <c r="C51" s="88"/>
      <c r="D51" s="215"/>
      <c r="E51" s="217"/>
      <c r="F51" s="143"/>
      <c r="G51" s="149" t="str">
        <f>IF(F51="",IF(D51="","",ROUNDDOWN(D51*F52,0)),IF(D51="","",ROUNDDOWN(D51*F51,0)))</f>
        <v/>
      </c>
      <c r="H51" s="87"/>
      <c r="I51" s="28"/>
      <c r="J51" s="28"/>
      <c r="K51" s="28"/>
      <c r="L51" s="28"/>
      <c r="M51" s="28"/>
      <c r="N51" s="230"/>
      <c r="O51" s="230"/>
      <c r="P51" s="230"/>
      <c r="Q51" s="230"/>
      <c r="R51" s="230"/>
      <c r="S51" s="230"/>
      <c r="T51" s="230"/>
      <c r="U51" s="228"/>
      <c r="V51" s="228"/>
      <c r="W51" s="228"/>
      <c r="X51" s="228"/>
    </row>
    <row r="52" spans="1:24" ht="17.45" customHeight="1">
      <c r="A52" s="72"/>
      <c r="B52" s="212"/>
      <c r="C52" s="89"/>
      <c r="D52" s="135"/>
      <c r="E52" s="127"/>
      <c r="F52" s="144"/>
      <c r="G52" s="139" t="str">
        <f>IF(D52="","",ROUNDDOWN(D52*F52,0))</f>
        <v/>
      </c>
      <c r="H52" s="86"/>
      <c r="I52" s="226" t="str">
        <f>G52</f>
        <v/>
      </c>
      <c r="J52" s="28"/>
      <c r="K52" s="28"/>
      <c r="L52" s="28"/>
      <c r="M52" s="28"/>
      <c r="N52" s="230"/>
      <c r="O52" s="230"/>
      <c r="P52" s="230"/>
      <c r="Q52" s="230"/>
      <c r="R52" s="230"/>
      <c r="S52" s="230"/>
      <c r="T52" s="230"/>
      <c r="U52" s="230"/>
      <c r="V52" s="230"/>
      <c r="W52" s="228"/>
      <c r="X52" s="228"/>
    </row>
    <row r="53" spans="1:24" ht="17.45" customHeight="1">
      <c r="A53" s="71"/>
      <c r="B53" s="98"/>
      <c r="C53" s="88"/>
      <c r="D53" s="215"/>
      <c r="E53" s="217"/>
      <c r="F53" s="143"/>
      <c r="G53" s="149" t="str">
        <f>IF(F53="",IF(D53="","",ROUNDDOWN(D53*F54,0)),IF(D53="","",ROUNDDOWN(D53*F53,0)))</f>
        <v/>
      </c>
      <c r="H53" s="87"/>
      <c r="I53" s="223"/>
      <c r="J53" s="28"/>
      <c r="K53" s="28"/>
      <c r="L53" s="28"/>
      <c r="M53" s="28"/>
      <c r="N53" s="230"/>
      <c r="O53" s="230"/>
      <c r="P53" s="230"/>
      <c r="Q53" s="230"/>
      <c r="R53" s="230"/>
      <c r="S53" s="230"/>
      <c r="T53" s="230"/>
      <c r="U53" s="228"/>
      <c r="V53" s="228"/>
      <c r="W53" s="228"/>
      <c r="X53" s="228"/>
    </row>
    <row r="54" spans="1:24" ht="17.45" customHeight="1">
      <c r="A54" s="72"/>
      <c r="B54" s="212"/>
      <c r="C54" s="89"/>
      <c r="D54" s="135"/>
      <c r="E54" s="127"/>
      <c r="F54" s="144"/>
      <c r="G54" s="139" t="str">
        <f>IF(D54="","",ROUNDDOWN(D54*F54,0))</f>
        <v/>
      </c>
      <c r="H54" s="86"/>
      <c r="I54" s="226" t="str">
        <f>G54</f>
        <v/>
      </c>
      <c r="J54" s="28"/>
      <c r="K54" s="28"/>
      <c r="L54" s="28"/>
      <c r="M54" s="28"/>
      <c r="N54" s="230"/>
      <c r="O54" s="230"/>
      <c r="P54" s="230"/>
      <c r="Q54" s="230"/>
      <c r="R54" s="230"/>
      <c r="S54" s="230"/>
      <c r="T54" s="230"/>
      <c r="U54" s="230"/>
      <c r="V54" s="230"/>
      <c r="W54" s="228"/>
      <c r="X54" s="228"/>
    </row>
    <row r="55" spans="1:24" ht="17.45" customHeight="1">
      <c r="A55" s="71"/>
      <c r="B55" s="98"/>
      <c r="C55" s="88"/>
      <c r="D55" s="133"/>
      <c r="E55" s="217"/>
      <c r="F55" s="143"/>
      <c r="G55" s="149" t="str">
        <f>IF(F55="",IF(D55="","",ROUNDDOWN(D55*F56,0)),IF(D55="","",ROUNDDOWN(D55*F55,0)))</f>
        <v/>
      </c>
      <c r="H55" s="87"/>
      <c r="I55" s="223"/>
      <c r="J55" s="28"/>
      <c r="K55" s="28"/>
      <c r="L55" s="28"/>
      <c r="M55" s="28"/>
      <c r="N55" s="230"/>
      <c r="O55" s="230"/>
      <c r="P55" s="230"/>
      <c r="Q55" s="230"/>
      <c r="R55" s="230"/>
      <c r="S55" s="230"/>
      <c r="T55" s="230"/>
      <c r="U55" s="228"/>
      <c r="V55" s="228"/>
      <c r="W55" s="228"/>
      <c r="X55" s="228"/>
    </row>
    <row r="56" spans="1:24" ht="17.45" customHeight="1">
      <c r="A56" s="72"/>
      <c r="B56" s="212"/>
      <c r="C56" s="89"/>
      <c r="D56" s="135"/>
      <c r="E56" s="127"/>
      <c r="F56" s="144"/>
      <c r="G56" s="139" t="str">
        <f>IF(D56="","",ROUNDDOWN(D56*F56,0))</f>
        <v/>
      </c>
      <c r="H56" s="86"/>
      <c r="I56" s="226" t="str">
        <f>G56</f>
        <v/>
      </c>
      <c r="J56" s="28"/>
      <c r="K56" s="28"/>
      <c r="L56" s="28"/>
      <c r="M56" s="28"/>
      <c r="N56" s="230"/>
      <c r="O56" s="230"/>
      <c r="P56" s="230"/>
      <c r="Q56" s="230"/>
      <c r="R56" s="230"/>
      <c r="S56" s="230"/>
      <c r="T56" s="230"/>
      <c r="U56" s="230"/>
      <c r="V56" s="230"/>
      <c r="W56" s="228"/>
      <c r="X56" s="228"/>
    </row>
    <row r="57" spans="1:24" ht="17.45" customHeight="1">
      <c r="A57" s="71"/>
      <c r="B57" s="98"/>
      <c r="C57" s="88"/>
      <c r="D57" s="133"/>
      <c r="E57" s="217"/>
      <c r="F57" s="143"/>
      <c r="G57" s="149" t="str">
        <f>IF(F57="",IF(D57="","",ROUNDDOWN(D57*F58,0)),IF(D57="","",ROUNDDOWN(D57*F57,0)))</f>
        <v/>
      </c>
      <c r="H57" s="87"/>
      <c r="I57" s="223"/>
      <c r="J57" s="28"/>
      <c r="K57" s="28"/>
      <c r="L57" s="28"/>
      <c r="M57" s="28"/>
      <c r="N57" s="230"/>
      <c r="O57" s="230"/>
      <c r="P57" s="230"/>
      <c r="Q57" s="230"/>
      <c r="R57" s="230"/>
      <c r="S57" s="230"/>
      <c r="T57" s="230"/>
      <c r="U57" s="228"/>
      <c r="V57" s="228"/>
      <c r="W57" s="228"/>
      <c r="X57" s="228"/>
    </row>
    <row r="58" spans="1:24" ht="17.45" customHeight="1">
      <c r="A58" s="72"/>
      <c r="B58" s="212"/>
      <c r="C58" s="89"/>
      <c r="D58" s="135"/>
      <c r="E58" s="127"/>
      <c r="F58" s="144"/>
      <c r="G58" s="139" t="str">
        <f>IF(D58="","",ROUNDDOWN(D58*F58,0))</f>
        <v/>
      </c>
      <c r="H58" s="86"/>
      <c r="I58" s="28" t="str">
        <f>G58</f>
        <v/>
      </c>
      <c r="J58" s="28"/>
      <c r="K58" s="28"/>
      <c r="L58" s="28"/>
      <c r="M58" s="28"/>
      <c r="N58" s="230"/>
      <c r="O58" s="230"/>
      <c r="P58" s="230"/>
      <c r="Q58" s="230"/>
      <c r="R58" s="230"/>
      <c r="S58" s="230"/>
      <c r="T58" s="230"/>
      <c r="U58" s="230"/>
      <c r="V58" s="230"/>
      <c r="W58" s="228"/>
      <c r="X58" s="228"/>
    </row>
    <row r="59" spans="1:24" ht="17.45" customHeight="1">
      <c r="A59" s="71"/>
      <c r="B59" s="98"/>
      <c r="C59" s="88"/>
      <c r="D59" s="215"/>
      <c r="E59" s="217"/>
      <c r="F59" s="143"/>
      <c r="G59" s="149" t="str">
        <f>IF(F59="",IF(D59="","",ROUNDDOWN(D59*F60,0)),IF(D59="","",ROUNDDOWN(D59*F59,0)))</f>
        <v/>
      </c>
      <c r="H59" s="87"/>
      <c r="I59" s="223"/>
      <c r="J59" s="28"/>
      <c r="K59" s="28"/>
      <c r="L59" s="28"/>
      <c r="M59" s="28"/>
      <c r="N59" s="230"/>
      <c r="O59" s="230"/>
      <c r="P59" s="230"/>
      <c r="Q59" s="230"/>
      <c r="R59" s="230"/>
      <c r="S59" s="230"/>
      <c r="T59" s="230"/>
      <c r="U59" s="228"/>
      <c r="V59" s="228"/>
      <c r="W59" s="228"/>
      <c r="X59" s="228"/>
    </row>
    <row r="60" spans="1:24" ht="17.45" customHeight="1">
      <c r="A60" s="72"/>
      <c r="B60" s="212"/>
      <c r="C60" s="89"/>
      <c r="D60" s="216"/>
      <c r="E60" s="127"/>
      <c r="F60" s="144"/>
      <c r="G60" s="139" t="str">
        <f>IF(D60="","",ROUNDDOWN(D60*F60,0))</f>
        <v/>
      </c>
      <c r="H60" s="86"/>
      <c r="I60" s="223" t="str">
        <f>G60</f>
        <v/>
      </c>
      <c r="J60" s="28"/>
      <c r="K60" s="28"/>
      <c r="L60" s="28"/>
      <c r="M60" s="28"/>
      <c r="N60" s="230"/>
      <c r="O60" s="230"/>
      <c r="P60" s="230"/>
      <c r="Q60" s="230"/>
      <c r="R60" s="230"/>
      <c r="S60" s="230"/>
      <c r="T60" s="230"/>
      <c r="U60" s="228"/>
      <c r="V60" s="228"/>
      <c r="W60" s="228"/>
      <c r="X60" s="228"/>
    </row>
    <row r="61" spans="1:24" ht="17.45" customHeight="1">
      <c r="A61" s="71"/>
      <c r="B61" s="98"/>
      <c r="C61" s="88"/>
      <c r="D61" s="215"/>
      <c r="E61" s="217"/>
      <c r="F61" s="143"/>
      <c r="G61" s="143"/>
      <c r="H61" s="87"/>
      <c r="I61" s="223"/>
      <c r="J61" s="28"/>
      <c r="K61" s="28"/>
      <c r="L61" s="28"/>
      <c r="M61" s="28"/>
      <c r="N61" s="230"/>
      <c r="O61" s="230"/>
      <c r="P61" s="230"/>
      <c r="Q61" s="230"/>
      <c r="R61" s="230"/>
      <c r="S61" s="230"/>
      <c r="T61" s="230"/>
      <c r="U61" s="228"/>
      <c r="V61" s="228"/>
      <c r="W61" s="228"/>
      <c r="X61" s="228"/>
    </row>
    <row r="62" spans="1:24" ht="17.45" customHeight="1">
      <c r="A62" s="72"/>
      <c r="B62" s="93" t="s">
        <v>46</v>
      </c>
      <c r="C62" s="89"/>
      <c r="D62" s="216"/>
      <c r="E62" s="127"/>
      <c r="F62" s="144"/>
      <c r="G62" s="221">
        <f>I62</f>
        <v>4634842</v>
      </c>
      <c r="H62" s="86"/>
      <c r="I62" s="223">
        <f>SUM(I5:I60)</f>
        <v>4634842</v>
      </c>
      <c r="J62" s="28"/>
      <c r="K62" s="28"/>
      <c r="L62" s="28"/>
      <c r="M62" s="28"/>
      <c r="N62" s="230"/>
      <c r="O62" s="230"/>
      <c r="P62" s="230"/>
      <c r="Q62" s="230"/>
      <c r="R62" s="230"/>
      <c r="S62" s="230"/>
      <c r="T62" s="230"/>
      <c r="U62" s="230"/>
      <c r="V62" s="230"/>
      <c r="W62" s="228"/>
      <c r="X62" s="228"/>
    </row>
    <row r="63" spans="1:24" ht="17.45" customHeight="1">
      <c r="A63" s="71"/>
      <c r="B63" s="98"/>
      <c r="C63" s="88"/>
      <c r="D63" s="215"/>
      <c r="E63" s="217"/>
      <c r="F63" s="143"/>
      <c r="G63" s="149" t="str">
        <f>IF(F63="",IF(D63="","",ROUNDDOWN(D63*F64,0)),IF(D63="","",ROUNDDOWN(D63*F63,0)))</f>
        <v/>
      </c>
      <c r="H63" s="87"/>
      <c r="I63" s="28"/>
      <c r="J63" s="28"/>
      <c r="K63" s="28"/>
      <c r="L63" s="28"/>
      <c r="M63" s="28"/>
      <c r="N63" s="230"/>
      <c r="O63" s="230"/>
      <c r="P63" s="230"/>
      <c r="Q63" s="230"/>
      <c r="R63" s="230"/>
      <c r="S63" s="230"/>
      <c r="T63" s="230"/>
      <c r="U63" s="228"/>
      <c r="V63" s="228"/>
      <c r="W63" s="228"/>
      <c r="X63" s="228"/>
    </row>
    <row r="64" spans="1:24" ht="17.45" customHeight="1">
      <c r="A64" s="72"/>
      <c r="B64" s="212"/>
      <c r="C64" s="89"/>
      <c r="D64" s="135"/>
      <c r="E64" s="127"/>
      <c r="F64" s="144"/>
      <c r="G64" s="139" t="str">
        <f>IF(D64="","",ROUNDDOWN(D64*F64,0))</f>
        <v/>
      </c>
      <c r="H64" s="86"/>
      <c r="I64" s="226" t="str">
        <f>G64</f>
        <v/>
      </c>
      <c r="J64" s="28"/>
      <c r="K64" s="28"/>
      <c r="L64" s="28"/>
      <c r="M64" s="28"/>
      <c r="N64" s="230"/>
      <c r="O64" s="230"/>
      <c r="P64" s="230"/>
      <c r="Q64" s="230"/>
      <c r="R64" s="230"/>
      <c r="S64" s="230"/>
      <c r="T64" s="230"/>
      <c r="U64" s="228"/>
      <c r="V64" s="228"/>
      <c r="W64" s="228"/>
      <c r="X64" s="228"/>
    </row>
    <row r="65" spans="1:24" ht="17.45" customHeight="1">
      <c r="A65" s="71"/>
      <c r="B65" s="98"/>
      <c r="C65" s="88"/>
      <c r="D65" s="215"/>
      <c r="E65" s="217"/>
      <c r="F65" s="143"/>
      <c r="G65" s="149" t="str">
        <f>IF(F65="",IF(D65="","",ROUNDDOWN(D65*F66,0)),IF(D65="","",ROUNDDOWN(D65*F65,0)))</f>
        <v/>
      </c>
      <c r="H65" s="87"/>
      <c r="I65" s="223"/>
      <c r="J65" s="28"/>
      <c r="K65" s="28"/>
      <c r="L65" s="28"/>
      <c r="M65" s="28"/>
      <c r="N65" s="230"/>
      <c r="O65" s="230"/>
      <c r="P65" s="230"/>
      <c r="Q65" s="230"/>
      <c r="R65" s="230"/>
      <c r="S65" s="230"/>
      <c r="T65" s="230"/>
      <c r="U65" s="228"/>
      <c r="V65" s="228"/>
      <c r="W65" s="228"/>
      <c r="X65" s="228"/>
    </row>
    <row r="66" spans="1:24" ht="17.45" customHeight="1">
      <c r="A66" s="72"/>
      <c r="B66" s="212"/>
      <c r="C66" s="89"/>
      <c r="D66" s="135"/>
      <c r="E66" s="127"/>
      <c r="F66" s="144"/>
      <c r="G66" s="139" t="str">
        <f>IF(D66="","",ROUNDDOWN(D66*F66,0))</f>
        <v/>
      </c>
      <c r="H66" s="86"/>
      <c r="I66" s="226" t="str">
        <f>G66</f>
        <v/>
      </c>
      <c r="J66" s="28"/>
      <c r="K66" s="28"/>
      <c r="L66" s="28"/>
      <c r="M66" s="28"/>
      <c r="N66" s="230"/>
      <c r="O66" s="230"/>
      <c r="P66" s="230"/>
      <c r="Q66" s="230"/>
      <c r="R66" s="230"/>
      <c r="S66" s="230"/>
      <c r="T66" s="230"/>
      <c r="U66" s="228"/>
      <c r="V66" s="228"/>
      <c r="W66" s="228"/>
      <c r="X66" s="228"/>
    </row>
    <row r="67" spans="1:24" ht="17.45" customHeight="1">
      <c r="A67" s="71"/>
      <c r="B67" s="98"/>
      <c r="C67" s="88"/>
      <c r="D67" s="215"/>
      <c r="E67" s="217"/>
      <c r="F67" s="143"/>
      <c r="G67" s="149" t="str">
        <f>IF(F67="",IF(D67="","",ROUNDDOWN(D67*F68,0)),IF(D67="","",ROUNDDOWN(D67*F67,0)))</f>
        <v/>
      </c>
      <c r="H67" s="87"/>
      <c r="I67" s="28"/>
      <c r="J67" s="28"/>
      <c r="K67" s="28"/>
      <c r="L67" s="28"/>
      <c r="M67" s="28"/>
      <c r="N67" s="230"/>
      <c r="O67" s="230"/>
      <c r="P67" s="230"/>
      <c r="Q67" s="230"/>
      <c r="R67" s="230"/>
      <c r="S67" s="230"/>
      <c r="T67" s="230"/>
      <c r="U67" s="228"/>
      <c r="V67" s="228"/>
      <c r="W67" s="228"/>
      <c r="X67" s="228"/>
    </row>
    <row r="68" spans="1:24" ht="17.45" customHeight="1">
      <c r="A68" s="72"/>
      <c r="B68" s="212"/>
      <c r="C68" s="89"/>
      <c r="D68" s="135"/>
      <c r="E68" s="127"/>
      <c r="F68" s="144"/>
      <c r="G68" s="139" t="str">
        <f>IF(D68="","",ROUNDDOWN(D68*F68,0))</f>
        <v/>
      </c>
      <c r="H68" s="86"/>
      <c r="I68" s="226" t="str">
        <f>G68</f>
        <v/>
      </c>
      <c r="J68" s="28"/>
      <c r="K68" s="28"/>
      <c r="L68" s="28"/>
      <c r="M68" s="28"/>
      <c r="N68" s="230"/>
      <c r="O68" s="230"/>
      <c r="P68" s="230"/>
      <c r="Q68" s="230"/>
      <c r="R68" s="230"/>
      <c r="S68" s="230"/>
      <c r="T68" s="230"/>
      <c r="U68" s="230"/>
      <c r="V68" s="230"/>
      <c r="W68" s="228"/>
      <c r="X68" s="228"/>
    </row>
    <row r="69" spans="1:24" ht="17.45" customHeight="1">
      <c r="A69" s="71"/>
      <c r="B69" s="98"/>
      <c r="C69" s="88"/>
      <c r="D69" s="215"/>
      <c r="E69" s="217"/>
      <c r="F69" s="143"/>
      <c r="G69" s="149" t="str">
        <f>IF(F69="",IF(D69="","",ROUNDDOWN(D69*F70,0)),IF(D69="","",ROUNDDOWN(D69*F69,0)))</f>
        <v/>
      </c>
      <c r="H69" s="87"/>
      <c r="I69" s="28"/>
      <c r="J69" s="28"/>
      <c r="K69" s="28"/>
      <c r="L69" s="28"/>
      <c r="M69" s="28"/>
      <c r="N69" s="230"/>
      <c r="O69" s="230"/>
      <c r="P69" s="230"/>
      <c r="Q69" s="230"/>
      <c r="R69" s="230"/>
      <c r="S69" s="230"/>
      <c r="T69" s="230"/>
      <c r="U69" s="228"/>
      <c r="V69" s="228"/>
      <c r="W69" s="228"/>
      <c r="X69" s="228"/>
    </row>
    <row r="70" spans="1:24" ht="17.45" customHeight="1">
      <c r="A70" s="72"/>
      <c r="B70" s="212"/>
      <c r="C70" s="89"/>
      <c r="D70" s="135"/>
      <c r="E70" s="127"/>
      <c r="F70" s="144"/>
      <c r="G70" s="139" t="str">
        <f>IF(D70="","",ROUNDDOWN(D70*F70,0))</f>
        <v/>
      </c>
      <c r="H70" s="86"/>
      <c r="I70" s="226" t="str">
        <f>G70</f>
        <v/>
      </c>
      <c r="J70" s="28"/>
      <c r="K70" s="28"/>
      <c r="L70" s="28"/>
      <c r="M70" s="28"/>
      <c r="N70" s="230"/>
      <c r="O70" s="230"/>
      <c r="P70" s="230"/>
      <c r="Q70" s="230"/>
      <c r="R70" s="230"/>
      <c r="S70" s="230"/>
      <c r="T70" s="230"/>
      <c r="U70" s="230"/>
      <c r="V70" s="230"/>
      <c r="W70" s="228"/>
      <c r="X70" s="228"/>
    </row>
    <row r="71" spans="1:24" ht="17.45" customHeight="1">
      <c r="A71" s="71"/>
      <c r="B71" s="98"/>
      <c r="C71" s="88"/>
      <c r="D71" s="215"/>
      <c r="E71" s="217"/>
      <c r="F71" s="143"/>
      <c r="G71" s="149" t="str">
        <f>IF(F71="",IF(D71="","",ROUNDDOWN(D71*F72,0)),IF(D71="","",ROUNDDOWN(D71*F71,0)))</f>
        <v/>
      </c>
      <c r="H71" s="87"/>
      <c r="I71" s="28"/>
      <c r="J71" s="28"/>
      <c r="K71" s="28"/>
      <c r="L71" s="28"/>
      <c r="M71" s="28"/>
      <c r="N71" s="230"/>
      <c r="O71" s="230"/>
      <c r="P71" s="230"/>
      <c r="Q71" s="230"/>
      <c r="R71" s="230"/>
      <c r="S71" s="230"/>
      <c r="T71" s="230"/>
      <c r="U71" s="228"/>
      <c r="V71" s="228"/>
      <c r="W71" s="228"/>
      <c r="X71" s="228"/>
    </row>
    <row r="72" spans="1:24" ht="17.45" customHeight="1">
      <c r="A72" s="72"/>
      <c r="B72" s="212"/>
      <c r="C72" s="89"/>
      <c r="D72" s="135"/>
      <c r="E72" s="127"/>
      <c r="F72" s="144"/>
      <c r="G72" s="139" t="str">
        <f>IF(D72="","",ROUNDDOWN(D72*F72,0))</f>
        <v/>
      </c>
      <c r="H72" s="86"/>
      <c r="I72" s="226" t="str">
        <f>G72</f>
        <v/>
      </c>
      <c r="J72" s="28"/>
      <c r="K72" s="28"/>
      <c r="L72" s="28"/>
      <c r="M72" s="28"/>
      <c r="N72" s="230"/>
      <c r="O72" s="230"/>
      <c r="P72" s="230"/>
      <c r="Q72" s="230"/>
      <c r="R72" s="230"/>
      <c r="S72" s="230"/>
      <c r="T72" s="230"/>
      <c r="U72" s="230"/>
      <c r="V72" s="230"/>
      <c r="W72" s="228"/>
      <c r="X72" s="228"/>
    </row>
    <row r="73" spans="1:24" ht="17.45" customHeight="1">
      <c r="A73" s="71"/>
      <c r="B73" s="98"/>
      <c r="C73" s="88"/>
      <c r="D73" s="215"/>
      <c r="E73" s="217"/>
      <c r="F73" s="143"/>
      <c r="G73" s="149" t="str">
        <f>IF(F73="",IF(D73="","",ROUNDDOWN(D73*F74,0)),IF(D73="","",ROUNDDOWN(D73*F73,0)))</f>
        <v/>
      </c>
      <c r="H73" s="87"/>
      <c r="I73" s="28"/>
      <c r="J73" s="28"/>
      <c r="K73" s="28"/>
      <c r="L73" s="28"/>
      <c r="M73" s="28"/>
      <c r="N73" s="230"/>
      <c r="O73" s="230"/>
      <c r="P73" s="230"/>
      <c r="Q73" s="230"/>
      <c r="R73" s="230"/>
      <c r="S73" s="230"/>
      <c r="T73" s="230"/>
      <c r="U73" s="228"/>
      <c r="V73" s="228"/>
      <c r="W73" s="228"/>
      <c r="X73" s="228"/>
    </row>
    <row r="74" spans="1:24" ht="17.45" customHeight="1">
      <c r="A74" s="72"/>
      <c r="B74" s="212"/>
      <c r="C74" s="89"/>
      <c r="D74" s="135"/>
      <c r="E74" s="127"/>
      <c r="F74" s="144"/>
      <c r="G74" s="139" t="str">
        <f>IF(D74="","",ROUNDDOWN(D74*F74,0))</f>
        <v/>
      </c>
      <c r="H74" s="86"/>
      <c r="I74" s="226" t="str">
        <f>G74</f>
        <v/>
      </c>
      <c r="J74" s="28"/>
      <c r="K74" s="28"/>
      <c r="L74" s="28"/>
      <c r="M74" s="28"/>
      <c r="N74" s="230"/>
      <c r="O74" s="230"/>
      <c r="P74" s="230"/>
      <c r="Q74" s="230"/>
      <c r="R74" s="230"/>
      <c r="S74" s="230"/>
      <c r="T74" s="230"/>
      <c r="U74" s="230"/>
      <c r="V74" s="230"/>
      <c r="W74" s="228"/>
      <c r="X74" s="228"/>
    </row>
    <row r="75" spans="1:24" ht="17.45" customHeight="1">
      <c r="A75" s="71"/>
      <c r="B75" s="98"/>
      <c r="C75" s="88"/>
      <c r="D75" s="215"/>
      <c r="E75" s="217"/>
      <c r="F75" s="143"/>
      <c r="G75" s="149" t="str">
        <f>IF(F75="",IF(D75="","",ROUNDDOWN(D75*F76,0)),IF(D75="","",ROUNDDOWN(D75*F75,0)))</f>
        <v/>
      </c>
      <c r="H75" s="87"/>
      <c r="I75" s="28"/>
      <c r="J75" s="28"/>
      <c r="K75" s="28"/>
      <c r="L75" s="28"/>
      <c r="M75" s="28"/>
      <c r="N75" s="230"/>
      <c r="O75" s="230"/>
      <c r="P75" s="230"/>
      <c r="Q75" s="230"/>
      <c r="R75" s="230"/>
      <c r="S75" s="230"/>
      <c r="T75" s="230"/>
      <c r="U75" s="228"/>
      <c r="V75" s="228"/>
      <c r="W75" s="228"/>
      <c r="X75" s="228"/>
    </row>
    <row r="76" spans="1:24" ht="17.45" customHeight="1">
      <c r="A76" s="72"/>
      <c r="B76" s="212"/>
      <c r="C76" s="89"/>
      <c r="D76" s="135"/>
      <c r="E76" s="127"/>
      <c r="F76" s="144"/>
      <c r="G76" s="139" t="str">
        <f>IF(D76="","",ROUNDDOWN(D76*F76,0))</f>
        <v/>
      </c>
      <c r="H76" s="86"/>
      <c r="I76" s="226" t="str">
        <f>G76</f>
        <v/>
      </c>
      <c r="J76" s="28"/>
      <c r="K76" s="28"/>
      <c r="L76" s="28"/>
      <c r="M76" s="28"/>
      <c r="N76" s="230"/>
      <c r="O76" s="230"/>
      <c r="P76" s="230"/>
      <c r="Q76" s="230"/>
      <c r="R76" s="230"/>
      <c r="S76" s="230"/>
      <c r="T76" s="230"/>
      <c r="U76" s="230"/>
      <c r="V76" s="230"/>
      <c r="W76" s="228"/>
      <c r="X76" s="228"/>
    </row>
    <row r="77" spans="1:24" ht="17.45" customHeight="1">
      <c r="A77" s="71"/>
      <c r="B77" s="98"/>
      <c r="C77" s="88"/>
      <c r="D77" s="215"/>
      <c r="E77" s="217"/>
      <c r="F77" s="143"/>
      <c r="G77" s="149" t="str">
        <f>IF(F77="",IF(D77="","",ROUNDDOWN(D77*F78,0)),IF(D77="","",ROUNDDOWN(D77*F77,0)))</f>
        <v/>
      </c>
      <c r="H77" s="87"/>
      <c r="I77" s="28"/>
      <c r="J77" s="28"/>
      <c r="K77" s="28"/>
      <c r="L77" s="28"/>
      <c r="M77" s="28"/>
      <c r="N77" s="230"/>
      <c r="O77" s="230"/>
      <c r="P77" s="230"/>
      <c r="Q77" s="230"/>
      <c r="R77" s="230"/>
      <c r="S77" s="230"/>
      <c r="T77" s="230"/>
      <c r="U77" s="228"/>
      <c r="V77" s="228"/>
      <c r="W77" s="228"/>
      <c r="X77" s="228"/>
    </row>
    <row r="78" spans="1:24" ht="17.45" customHeight="1">
      <c r="A78" s="72"/>
      <c r="B78" s="212"/>
      <c r="C78" s="89"/>
      <c r="D78" s="135"/>
      <c r="E78" s="127"/>
      <c r="F78" s="144"/>
      <c r="G78" s="139" t="str">
        <f>IF(D78="","",ROUNDDOWN(D78*F78,0))</f>
        <v/>
      </c>
      <c r="H78" s="86"/>
      <c r="I78" s="226" t="str">
        <f>G78</f>
        <v/>
      </c>
      <c r="J78" s="28"/>
      <c r="K78" s="28"/>
      <c r="L78" s="28"/>
      <c r="M78" s="28"/>
      <c r="N78" s="230"/>
      <c r="O78" s="230"/>
      <c r="P78" s="230"/>
      <c r="Q78" s="230"/>
      <c r="R78" s="230"/>
      <c r="S78" s="230"/>
      <c r="T78" s="230"/>
      <c r="U78" s="230"/>
      <c r="V78" s="230"/>
      <c r="W78" s="228"/>
      <c r="X78" s="228"/>
    </row>
    <row r="79" spans="1:24" ht="17.45" customHeight="1">
      <c r="A79" s="71"/>
      <c r="B79" s="98"/>
      <c r="C79" s="88"/>
      <c r="D79" s="215"/>
      <c r="E79" s="217"/>
      <c r="F79" s="143"/>
      <c r="G79" s="149" t="str">
        <f>IF(F79="",IF(D79="","",ROUNDDOWN(D79*F80,0)),IF(D79="","",ROUNDDOWN(D79*F79,0)))</f>
        <v/>
      </c>
      <c r="H79" s="87"/>
      <c r="I79" s="28"/>
      <c r="J79" s="28"/>
      <c r="K79" s="28"/>
      <c r="L79" s="28"/>
      <c r="M79" s="28"/>
      <c r="N79" s="230"/>
      <c r="O79" s="230"/>
      <c r="P79" s="230"/>
      <c r="Q79" s="230"/>
      <c r="R79" s="230"/>
      <c r="S79" s="230"/>
      <c r="T79" s="230"/>
      <c r="U79" s="228"/>
      <c r="V79" s="228"/>
      <c r="W79" s="228"/>
      <c r="X79" s="228"/>
    </row>
    <row r="80" spans="1:24" ht="17.45" customHeight="1">
      <c r="A80" s="72"/>
      <c r="B80" s="212"/>
      <c r="C80" s="89"/>
      <c r="D80" s="216"/>
      <c r="E80" s="127"/>
      <c r="F80" s="144"/>
      <c r="G80" s="139" t="str">
        <f>IF(D80="","",ROUNDDOWN(D80*F80,0))</f>
        <v/>
      </c>
      <c r="H80" s="86"/>
      <c r="I80" s="226" t="str">
        <f>G80</f>
        <v/>
      </c>
      <c r="J80" s="28"/>
      <c r="K80" s="28"/>
      <c r="L80" s="28"/>
      <c r="M80" s="28"/>
      <c r="N80" s="230"/>
      <c r="O80" s="230"/>
      <c r="P80" s="230"/>
      <c r="Q80" s="230"/>
      <c r="R80" s="230"/>
      <c r="S80" s="230"/>
      <c r="T80" s="230"/>
      <c r="U80" s="230"/>
      <c r="V80" s="230"/>
      <c r="W80" s="228"/>
      <c r="X80" s="228"/>
    </row>
    <row r="81" spans="1:24" ht="17.45" customHeight="1">
      <c r="A81" s="71"/>
      <c r="B81" s="98"/>
      <c r="C81" s="88"/>
      <c r="D81" s="215"/>
      <c r="E81" s="217"/>
      <c r="F81" s="143"/>
      <c r="G81" s="149" t="str">
        <f>IF(F81="",IF(D81="","",ROUNDDOWN(D81*F82,0)),IF(D81="","",ROUNDDOWN(D81*F81,0)))</f>
        <v/>
      </c>
      <c r="H81" s="87"/>
      <c r="I81" s="28"/>
      <c r="J81" s="28"/>
      <c r="K81" s="28"/>
      <c r="L81" s="28"/>
      <c r="M81" s="28"/>
      <c r="N81" s="230"/>
      <c r="O81" s="230"/>
      <c r="P81" s="230"/>
      <c r="Q81" s="230"/>
      <c r="R81" s="230"/>
      <c r="S81" s="230"/>
      <c r="T81" s="230"/>
      <c r="U81" s="228"/>
      <c r="V81" s="228"/>
      <c r="W81" s="228"/>
      <c r="X81" s="228"/>
    </row>
    <row r="82" spans="1:24" ht="17.45" customHeight="1">
      <c r="A82" s="72"/>
      <c r="B82" s="212"/>
      <c r="C82" s="89"/>
      <c r="D82" s="135"/>
      <c r="E82" s="127"/>
      <c r="F82" s="144"/>
      <c r="G82" s="139" t="str">
        <f>IF(D82="","",ROUNDDOWN(D82*F82,0))</f>
        <v/>
      </c>
      <c r="H82" s="86"/>
      <c r="I82" s="226" t="str">
        <f>G82</f>
        <v/>
      </c>
      <c r="J82" s="28"/>
      <c r="K82" s="28"/>
      <c r="L82" s="28"/>
      <c r="M82" s="28"/>
      <c r="N82" s="230"/>
      <c r="O82" s="230"/>
      <c r="P82" s="230"/>
      <c r="Q82" s="230"/>
      <c r="R82" s="230"/>
      <c r="S82" s="230"/>
      <c r="T82" s="230"/>
      <c r="U82" s="230"/>
      <c r="V82" s="230"/>
      <c r="W82" s="228"/>
      <c r="X82" s="228"/>
    </row>
    <row r="83" spans="1:24" ht="17.45" customHeight="1">
      <c r="A83" s="71"/>
      <c r="B83" s="98"/>
      <c r="C83" s="88"/>
      <c r="D83" s="215"/>
      <c r="E83" s="217"/>
      <c r="F83" s="143"/>
      <c r="G83" s="149" t="str">
        <f>IF(F83="",IF(D83="","",ROUNDDOWN(D83*F84,0)),IF(D83="","",ROUNDDOWN(D83*F83,0)))</f>
        <v/>
      </c>
      <c r="H83" s="87"/>
      <c r="I83" s="223"/>
      <c r="J83" s="28"/>
      <c r="K83" s="28"/>
      <c r="L83" s="28"/>
      <c r="M83" s="28"/>
      <c r="N83" s="230"/>
      <c r="O83" s="230"/>
      <c r="P83" s="230"/>
      <c r="Q83" s="230"/>
      <c r="R83" s="230"/>
      <c r="S83" s="230"/>
      <c r="T83" s="230"/>
      <c r="U83" s="228"/>
      <c r="V83" s="228"/>
      <c r="W83" s="228"/>
      <c r="X83" s="228"/>
    </row>
    <row r="84" spans="1:24" ht="17.45" customHeight="1">
      <c r="A84" s="72"/>
      <c r="B84" s="212"/>
      <c r="C84" s="89"/>
      <c r="D84" s="135"/>
      <c r="E84" s="127"/>
      <c r="F84" s="144"/>
      <c r="G84" s="139" t="str">
        <f>IF(D84="","",ROUNDDOWN(D84*F84,0))</f>
        <v/>
      </c>
      <c r="H84" s="86"/>
      <c r="I84" s="226" t="str">
        <f>G84</f>
        <v/>
      </c>
      <c r="J84" s="28"/>
      <c r="K84" s="28"/>
      <c r="L84" s="28"/>
      <c r="M84" s="28"/>
      <c r="N84" s="230"/>
      <c r="O84" s="230"/>
      <c r="P84" s="230"/>
      <c r="Q84" s="230"/>
      <c r="R84" s="230"/>
      <c r="S84" s="230"/>
      <c r="T84" s="230"/>
      <c r="U84" s="230"/>
      <c r="V84" s="230"/>
      <c r="W84" s="228"/>
      <c r="X84" s="228"/>
    </row>
    <row r="85" spans="1:24" ht="17.45" customHeight="1">
      <c r="A85" s="71"/>
      <c r="B85" s="98"/>
      <c r="C85" s="88"/>
      <c r="D85" s="133"/>
      <c r="E85" s="217"/>
      <c r="F85" s="143"/>
      <c r="G85" s="149" t="str">
        <f>IF(F85="",IF(D85="","",ROUNDDOWN(D85*F86,0)),IF(D85="","",ROUNDDOWN(D85*F85,0)))</f>
        <v/>
      </c>
      <c r="H85" s="87"/>
      <c r="I85" s="223"/>
      <c r="J85" s="28"/>
      <c r="K85" s="28"/>
      <c r="L85" s="28"/>
      <c r="M85" s="28"/>
      <c r="N85" s="230"/>
      <c r="O85" s="230"/>
      <c r="P85" s="230"/>
      <c r="Q85" s="230"/>
      <c r="R85" s="230"/>
      <c r="S85" s="230"/>
      <c r="T85" s="230"/>
      <c r="U85" s="228"/>
      <c r="V85" s="228"/>
      <c r="W85" s="228"/>
      <c r="X85" s="228"/>
    </row>
    <row r="86" spans="1:24" ht="17.45" customHeight="1">
      <c r="A86" s="72"/>
      <c r="B86" s="212"/>
      <c r="C86" s="89"/>
      <c r="D86" s="135"/>
      <c r="E86" s="127"/>
      <c r="F86" s="144"/>
      <c r="G86" s="139" t="str">
        <f>IF(D86="","",ROUNDDOWN(D86*F86,0))</f>
        <v/>
      </c>
      <c r="H86" s="86"/>
      <c r="I86" s="226" t="str">
        <f>G86</f>
        <v/>
      </c>
      <c r="J86" s="28"/>
      <c r="K86" s="28"/>
      <c r="L86" s="28"/>
      <c r="M86" s="28"/>
      <c r="N86" s="230"/>
      <c r="O86" s="230"/>
      <c r="P86" s="230"/>
      <c r="Q86" s="230"/>
      <c r="R86" s="230"/>
      <c r="S86" s="230"/>
      <c r="T86" s="230"/>
      <c r="U86" s="230"/>
      <c r="V86" s="230"/>
      <c r="W86" s="228"/>
      <c r="X86" s="228"/>
    </row>
    <row r="87" spans="1:24" ht="17.45" customHeight="1">
      <c r="A87" s="71"/>
      <c r="B87" s="98"/>
      <c r="C87" s="88"/>
      <c r="D87" s="133"/>
      <c r="E87" s="217"/>
      <c r="F87" s="143"/>
      <c r="G87" s="149" t="str">
        <f>IF(F87="",IF(D87="","",ROUNDDOWN(D87*F88,0)),IF(D87="","",ROUNDDOWN(D87*F87,0)))</f>
        <v/>
      </c>
      <c r="H87" s="87"/>
      <c r="I87" s="223"/>
      <c r="J87" s="28"/>
      <c r="K87" s="28"/>
      <c r="L87" s="28"/>
      <c r="M87" s="28"/>
      <c r="N87" s="230"/>
      <c r="O87" s="230"/>
      <c r="P87" s="230"/>
      <c r="Q87" s="230"/>
      <c r="R87" s="230"/>
      <c r="S87" s="230"/>
      <c r="T87" s="230"/>
      <c r="U87" s="228"/>
      <c r="V87" s="228"/>
      <c r="W87" s="228"/>
      <c r="X87" s="228"/>
    </row>
    <row r="88" spans="1:24" ht="17.45" customHeight="1">
      <c r="A88" s="72"/>
      <c r="B88" s="212"/>
      <c r="C88" s="89"/>
      <c r="D88" s="135"/>
      <c r="E88" s="127"/>
      <c r="F88" s="144"/>
      <c r="G88" s="139" t="str">
        <f>IF(D88="","",ROUNDDOWN(D88*F88,0))</f>
        <v/>
      </c>
      <c r="H88" s="86"/>
      <c r="I88" s="226" t="str">
        <f>G88</f>
        <v/>
      </c>
      <c r="J88" s="28"/>
      <c r="K88" s="28"/>
      <c r="L88" s="28"/>
      <c r="M88" s="28"/>
      <c r="N88" s="230"/>
      <c r="O88" s="230"/>
      <c r="P88" s="230"/>
      <c r="Q88" s="230"/>
      <c r="R88" s="230"/>
      <c r="S88" s="230"/>
      <c r="T88" s="230"/>
      <c r="U88" s="230"/>
      <c r="V88" s="230"/>
      <c r="W88" s="228"/>
      <c r="X88" s="228"/>
    </row>
    <row r="89" spans="1:24" ht="17.45" customHeight="1">
      <c r="A89" s="71"/>
      <c r="B89" s="98"/>
      <c r="C89" s="88"/>
      <c r="D89" s="215"/>
      <c r="E89" s="217"/>
      <c r="F89" s="143"/>
      <c r="G89" s="149" t="str">
        <f>IF(F89="",IF(D89="","",ROUNDDOWN(D89*F90,0)),IF(D89="","",ROUNDDOWN(D89*F89,0)))</f>
        <v/>
      </c>
      <c r="H89" s="87"/>
      <c r="I89" s="223"/>
      <c r="J89" s="28"/>
      <c r="K89" s="28"/>
      <c r="L89" s="28"/>
      <c r="M89" s="28"/>
      <c r="N89" s="230"/>
      <c r="O89" s="230"/>
      <c r="P89" s="230"/>
      <c r="Q89" s="230"/>
      <c r="R89" s="230"/>
      <c r="S89" s="230"/>
      <c r="T89" s="230"/>
      <c r="U89" s="228"/>
      <c r="V89" s="228"/>
      <c r="W89" s="228"/>
      <c r="X89" s="228"/>
    </row>
    <row r="90" spans="1:24" ht="17.45" customHeight="1">
      <c r="A90" s="72"/>
      <c r="B90" s="212"/>
      <c r="C90" s="89"/>
      <c r="D90" s="216"/>
      <c r="E90" s="127"/>
      <c r="F90" s="144"/>
      <c r="G90" s="139" t="str">
        <f>IF(D90="","",ROUNDDOWN(D90*F90,0))</f>
        <v/>
      </c>
      <c r="H90" s="86"/>
      <c r="I90" s="236" t="str">
        <f>G90</f>
        <v/>
      </c>
      <c r="J90" s="28"/>
      <c r="K90" s="28"/>
      <c r="L90" s="28"/>
      <c r="M90" s="28"/>
      <c r="N90" s="230"/>
      <c r="O90" s="230"/>
      <c r="P90" s="230"/>
      <c r="Q90" s="230"/>
      <c r="R90" s="230"/>
      <c r="S90" s="230"/>
      <c r="T90" s="230"/>
      <c r="U90" s="228"/>
      <c r="V90" s="228"/>
      <c r="W90" s="228"/>
      <c r="X90" s="228"/>
    </row>
    <row r="91" spans="1:24" ht="17.45" customHeight="1">
      <c r="A91" s="71"/>
      <c r="B91" s="98"/>
      <c r="C91" s="88"/>
      <c r="D91" s="215"/>
      <c r="E91" s="217"/>
      <c r="F91" s="143"/>
      <c r="G91" s="143"/>
      <c r="H91" s="87"/>
      <c r="I91" s="223"/>
      <c r="J91" s="28"/>
      <c r="K91" s="28"/>
      <c r="L91" s="28"/>
      <c r="M91" s="28"/>
      <c r="N91" s="230"/>
      <c r="O91" s="230"/>
      <c r="P91" s="230"/>
      <c r="Q91" s="230"/>
      <c r="R91" s="230"/>
      <c r="S91" s="230"/>
      <c r="T91" s="230"/>
      <c r="U91" s="228"/>
      <c r="V91" s="228"/>
      <c r="W91" s="228"/>
      <c r="X91" s="228"/>
    </row>
    <row r="92" spans="1:24" ht="17.45" customHeight="1">
      <c r="A92" s="72"/>
      <c r="B92" s="93" t="s">
        <v>46</v>
      </c>
      <c r="C92" s="89"/>
      <c r="D92" s="216"/>
      <c r="E92" s="127"/>
      <c r="F92" s="144"/>
      <c r="G92" s="221">
        <f>I92</f>
        <v>0</v>
      </c>
      <c r="H92" s="86"/>
      <c r="I92" s="223">
        <f>SUM(I63:I90)</f>
        <v>0</v>
      </c>
      <c r="J92" s="28"/>
      <c r="K92" s="28"/>
      <c r="L92" s="28"/>
      <c r="M92" s="28"/>
      <c r="N92" s="230"/>
      <c r="O92" s="230"/>
      <c r="P92" s="230"/>
      <c r="Q92" s="230"/>
      <c r="R92" s="230"/>
      <c r="S92" s="230"/>
      <c r="T92" s="230"/>
      <c r="U92" s="230"/>
      <c r="V92" s="230"/>
      <c r="W92" s="228"/>
      <c r="X92" s="228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5" fitToWidth="1" fitToHeight="1" orientation="landscape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4"/>
  </sheetPr>
  <dimension ref="A1:X92"/>
  <sheetViews>
    <sheetView showZeros="0" view="pageBreakPreview" zoomScaleSheetLayoutView="100" workbookViewId="0">
      <selection activeCell="G16" sqref="G16"/>
    </sheetView>
  </sheetViews>
  <sheetFormatPr defaultColWidth="9" defaultRowHeight="16.5" customHeight="1"/>
  <cols>
    <col min="1" max="1" width="5.125" style="204" customWidth="1"/>
    <col min="2" max="2" width="22.5" style="205" customWidth="1"/>
    <col min="3" max="3" width="32.875" style="206" customWidth="1"/>
    <col min="4" max="4" width="11.125" style="207" customWidth="1"/>
    <col min="5" max="5" width="5.125" style="204" customWidth="1"/>
    <col min="6" max="6" width="12.75" style="208" customWidth="1"/>
    <col min="7" max="7" width="17.75" style="208" customWidth="1"/>
    <col min="8" max="8" width="27.75" style="209" customWidth="1"/>
    <col min="9" max="9" width="12.75" style="1" customWidth="1"/>
    <col min="10" max="10" width="9.625" style="1" customWidth="1"/>
    <col min="11" max="11" width="11.625" style="1" bestFit="1" customWidth="1"/>
    <col min="12" max="13" width="9.375" style="1" customWidth="1"/>
    <col min="14" max="14" width="13.875" style="63" bestFit="1" customWidth="1"/>
    <col min="15" max="15" width="3.75" style="63" customWidth="1"/>
    <col min="16" max="16" width="11.625" style="63" bestFit="1" customWidth="1"/>
    <col min="17" max="17" width="11.625" style="63" customWidth="1"/>
    <col min="18" max="18" width="11.875" style="63" customWidth="1"/>
    <col min="19" max="19" width="13.375" style="63" customWidth="1"/>
    <col min="20" max="20" width="12.375" style="63" customWidth="1"/>
    <col min="21" max="21" width="14.125" style="63" bestFit="1" customWidth="1"/>
    <col min="22" max="22" width="14.75" style="63" customWidth="1"/>
    <col min="23" max="16384" width="9" style="63"/>
  </cols>
  <sheetData>
    <row r="1" spans="1:24" ht="20.100000000000001" customHeight="1">
      <c r="A1" s="71" t="s">
        <v>33</v>
      </c>
      <c r="B1" s="210" t="s">
        <v>11</v>
      </c>
      <c r="C1" s="210" t="s">
        <v>35</v>
      </c>
      <c r="D1" s="213" t="s">
        <v>12</v>
      </c>
      <c r="E1" s="71" t="s">
        <v>16</v>
      </c>
      <c r="F1" s="218" t="s">
        <v>2</v>
      </c>
      <c r="G1" s="218" t="s">
        <v>1</v>
      </c>
      <c r="H1" s="222" t="s">
        <v>7</v>
      </c>
      <c r="I1" s="29"/>
      <c r="J1" s="29"/>
      <c r="K1" s="29"/>
      <c r="L1" s="29"/>
      <c r="M1" s="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0.100000000000001" customHeight="1">
      <c r="A2" s="72"/>
      <c r="B2" s="211"/>
      <c r="C2" s="211"/>
      <c r="D2" s="214"/>
      <c r="E2" s="72"/>
      <c r="F2" s="219"/>
      <c r="G2" s="219"/>
      <c r="H2" s="77"/>
      <c r="I2" s="29"/>
      <c r="J2" s="29"/>
      <c r="K2" s="227"/>
      <c r="L2" s="29"/>
      <c r="M2" s="29"/>
      <c r="N2" s="229"/>
      <c r="O2" s="228"/>
      <c r="P2" s="229"/>
      <c r="Q2" s="229"/>
      <c r="R2" s="229"/>
      <c r="S2" s="229"/>
      <c r="T2" s="229"/>
      <c r="U2" s="229"/>
      <c r="V2" s="228"/>
      <c r="W2" s="228"/>
      <c r="X2" s="228"/>
    </row>
    <row r="3" spans="1:24" ht="17.45" customHeight="1">
      <c r="A3" s="71"/>
      <c r="B3" s="95"/>
      <c r="C3" s="88"/>
      <c r="D3" s="215"/>
      <c r="E3" s="217"/>
      <c r="F3" s="143"/>
      <c r="G3" s="149" t="str">
        <f>IF(F3="",IF(D3="","",ROUNDDOWN(D3*F4,0)),IF(D3="","",ROUNDDOWN(D3*F3,0)))</f>
        <v/>
      </c>
      <c r="H3" s="87"/>
      <c r="I3" s="28"/>
      <c r="J3" s="28"/>
      <c r="K3" s="28"/>
      <c r="L3" s="28"/>
      <c r="M3" s="28"/>
      <c r="N3" s="230"/>
      <c r="O3" s="230"/>
      <c r="P3" s="230"/>
      <c r="Q3" s="230"/>
      <c r="R3" s="230"/>
      <c r="S3" s="230"/>
      <c r="T3" s="230"/>
      <c r="U3" s="228"/>
      <c r="V3" s="228"/>
      <c r="W3" s="228"/>
      <c r="X3" s="228"/>
    </row>
    <row r="4" spans="1:24" ht="17.45" customHeight="1">
      <c r="A4" s="72">
        <f>'建築工事（救助訓練塔）総括'!A8</f>
        <v>2</v>
      </c>
      <c r="B4" s="235" t="str">
        <f>'建築工事（救助訓練塔）総括'!B8</f>
        <v>土工事</v>
      </c>
      <c r="C4" s="89"/>
      <c r="D4" s="216"/>
      <c r="E4" s="127"/>
      <c r="F4" s="144"/>
      <c r="G4" s="139" t="str">
        <f>IF(D4="","",ROUNDDOWN(D4*F4,0))</f>
        <v/>
      </c>
      <c r="H4" s="86"/>
      <c r="I4" s="226" t="str">
        <f>G4</f>
        <v/>
      </c>
      <c r="J4" s="28"/>
      <c r="K4" s="28"/>
      <c r="L4" s="28"/>
      <c r="M4" s="28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17.45" customHeight="1">
      <c r="A5" s="71"/>
      <c r="B5" s="98"/>
      <c r="C5" s="88"/>
      <c r="D5" s="215"/>
      <c r="E5" s="217"/>
      <c r="F5" s="143"/>
      <c r="G5" s="149" t="str">
        <f>IF(F5="",IF(D5="","",ROUNDDOWN(D5*F6,0)),IF(D5="","",ROUNDDOWN(D5*F5,0)))</f>
        <v/>
      </c>
      <c r="H5" s="87"/>
      <c r="I5" s="223"/>
      <c r="J5" s="28"/>
      <c r="K5" s="28"/>
      <c r="L5" s="28"/>
      <c r="M5" s="28"/>
      <c r="N5" s="230"/>
      <c r="O5" s="230"/>
      <c r="P5" s="230"/>
      <c r="Q5" s="230"/>
      <c r="R5" s="230"/>
      <c r="S5" s="230"/>
      <c r="T5" s="230"/>
      <c r="U5" s="228"/>
      <c r="V5" s="228"/>
      <c r="W5" s="228"/>
      <c r="X5" s="228"/>
    </row>
    <row r="6" spans="1:24" ht="17.45" customHeight="1">
      <c r="A6" s="72"/>
      <c r="B6" s="212" t="s">
        <v>67</v>
      </c>
      <c r="C6" s="89"/>
      <c r="D6" s="216">
        <v>45.6</v>
      </c>
      <c r="E6" s="127" t="s">
        <v>89</v>
      </c>
      <c r="F6" s="144">
        <v>660</v>
      </c>
      <c r="G6" s="139">
        <f>IF(D6="","",ROUNDDOWN(D6*F6,0))</f>
        <v>30096</v>
      </c>
      <c r="H6" s="86"/>
      <c r="I6" s="226">
        <f>G6</f>
        <v>30096</v>
      </c>
      <c r="J6" s="28"/>
      <c r="K6" s="28" t="s">
        <v>311</v>
      </c>
      <c r="L6" s="28" t="s">
        <v>223</v>
      </c>
      <c r="M6" s="28"/>
      <c r="N6" s="230"/>
      <c r="O6" s="230"/>
      <c r="P6" s="230"/>
      <c r="Q6" s="230"/>
      <c r="R6" s="230"/>
      <c r="S6" s="230"/>
      <c r="T6" s="230"/>
      <c r="U6" s="228"/>
      <c r="V6" s="228"/>
      <c r="W6" s="228"/>
      <c r="X6" s="228"/>
    </row>
    <row r="7" spans="1:24" ht="17.45" customHeight="1">
      <c r="A7" s="71"/>
      <c r="B7" s="98"/>
      <c r="C7" s="88"/>
      <c r="D7" s="215"/>
      <c r="E7" s="217"/>
      <c r="F7" s="143"/>
      <c r="G7" s="149" t="str">
        <f>IF(F7="",IF(D7="","",ROUNDDOWN(D7*F8,0)),IF(D7="","",ROUNDDOWN(D7*F7,0)))</f>
        <v/>
      </c>
      <c r="H7" s="87"/>
      <c r="I7" s="28"/>
      <c r="J7" s="28"/>
      <c r="K7" s="28"/>
      <c r="L7" s="28"/>
      <c r="M7" s="28"/>
      <c r="N7" s="230"/>
      <c r="O7" s="230"/>
      <c r="P7" s="230"/>
      <c r="Q7" s="230"/>
      <c r="R7" s="230"/>
      <c r="S7" s="230"/>
      <c r="T7" s="230"/>
      <c r="U7" s="228"/>
      <c r="V7" s="228"/>
      <c r="W7" s="228"/>
      <c r="X7" s="228"/>
    </row>
    <row r="8" spans="1:24" ht="17.45" customHeight="1">
      <c r="A8" s="72"/>
      <c r="B8" s="212" t="s">
        <v>79</v>
      </c>
      <c r="C8" s="89"/>
      <c r="D8" s="216">
        <v>64</v>
      </c>
      <c r="E8" s="127" t="s">
        <v>0</v>
      </c>
      <c r="F8" s="144">
        <v>300</v>
      </c>
      <c r="G8" s="139">
        <f>IF(D8="","",ROUNDDOWN(D8*F8,0))</f>
        <v>19200</v>
      </c>
      <c r="H8" s="86"/>
      <c r="I8" s="226">
        <f>G8</f>
        <v>19200</v>
      </c>
      <c r="J8" s="28"/>
      <c r="K8" s="28"/>
      <c r="L8" s="28" t="s">
        <v>274</v>
      </c>
      <c r="M8" s="28"/>
      <c r="N8" s="230"/>
      <c r="O8" s="230"/>
      <c r="P8" s="230"/>
      <c r="Q8" s="230"/>
      <c r="R8" s="230"/>
      <c r="S8" s="230"/>
      <c r="T8" s="230"/>
      <c r="U8" s="230"/>
      <c r="V8" s="230"/>
      <c r="W8" s="228"/>
      <c r="X8" s="228"/>
    </row>
    <row r="9" spans="1:24" ht="17.45" customHeight="1">
      <c r="A9" s="71"/>
      <c r="B9" s="98"/>
      <c r="C9" s="88"/>
      <c r="D9" s="215"/>
      <c r="E9" s="217"/>
      <c r="F9" s="143"/>
      <c r="G9" s="149" t="str">
        <f>IF(F9="",IF(D9="","",ROUNDDOWN(D9*F10,0)),IF(D9="","",ROUNDDOWN(D9*F9,0)))</f>
        <v/>
      </c>
      <c r="H9" s="87"/>
      <c r="I9" s="28"/>
      <c r="J9" s="28"/>
      <c r="K9" s="28"/>
      <c r="L9" s="28"/>
      <c r="M9" s="28"/>
      <c r="N9" s="230"/>
      <c r="O9" s="230"/>
      <c r="P9" s="230"/>
      <c r="Q9" s="230"/>
      <c r="R9" s="230"/>
      <c r="S9" s="230"/>
      <c r="T9" s="230"/>
      <c r="U9" s="228"/>
      <c r="V9" s="228"/>
      <c r="W9" s="228"/>
      <c r="X9" s="228"/>
    </row>
    <row r="10" spans="1:24" ht="17.45" customHeight="1">
      <c r="A10" s="72"/>
      <c r="B10" s="212" t="s">
        <v>82</v>
      </c>
      <c r="C10" s="89" t="s">
        <v>84</v>
      </c>
      <c r="D10" s="216">
        <v>22.8</v>
      </c>
      <c r="E10" s="127" t="s">
        <v>89</v>
      </c>
      <c r="F10" s="144">
        <v>1540</v>
      </c>
      <c r="G10" s="139">
        <f>IF(D10="","",ROUNDDOWN(D10*F10,0))</f>
        <v>35112</v>
      </c>
      <c r="H10" s="86"/>
      <c r="I10" s="226">
        <f>G10</f>
        <v>35112</v>
      </c>
      <c r="J10" s="28"/>
      <c r="K10" s="28" t="s">
        <v>312</v>
      </c>
      <c r="L10" s="28" t="s">
        <v>308</v>
      </c>
      <c r="M10" s="28"/>
      <c r="N10" s="230"/>
      <c r="O10" s="230"/>
      <c r="P10" s="230"/>
      <c r="Q10" s="230"/>
      <c r="R10" s="230"/>
      <c r="S10" s="230"/>
      <c r="T10" s="230"/>
      <c r="U10" s="230"/>
      <c r="V10" s="230"/>
      <c r="W10" s="228"/>
      <c r="X10" s="228"/>
    </row>
    <row r="11" spans="1:24" ht="17.45" customHeight="1">
      <c r="A11" s="71"/>
      <c r="B11" s="98"/>
      <c r="C11" s="88"/>
      <c r="D11" s="215"/>
      <c r="E11" s="217"/>
      <c r="F11" s="143"/>
      <c r="G11" s="149" t="str">
        <f>IF(F11="",IF(D11="","",ROUNDDOWN(D11*F12,0)),IF(D11="","",ROUNDDOWN(D11*F11,0)))</f>
        <v/>
      </c>
      <c r="H11" s="87"/>
      <c r="I11" s="28"/>
      <c r="J11" s="28"/>
      <c r="K11" s="28"/>
      <c r="L11" s="28"/>
      <c r="M11" s="28"/>
      <c r="N11" s="230"/>
      <c r="O11" s="230"/>
      <c r="P11" s="230"/>
      <c r="Q11" s="230"/>
      <c r="R11" s="230"/>
      <c r="S11" s="230"/>
      <c r="T11" s="230"/>
      <c r="U11" s="228"/>
      <c r="V11" s="228"/>
      <c r="W11" s="228"/>
      <c r="X11" s="228"/>
    </row>
    <row r="12" spans="1:24" ht="17.45" customHeight="1">
      <c r="A12" s="72"/>
      <c r="B12" s="212" t="s">
        <v>85</v>
      </c>
      <c r="C12" s="89" t="s">
        <v>95</v>
      </c>
      <c r="D12" s="216">
        <v>22.8</v>
      </c>
      <c r="E12" s="127" t="s">
        <v>89</v>
      </c>
      <c r="F12" s="144">
        <v>4400</v>
      </c>
      <c r="G12" s="139">
        <f>IF(D12="","",ROUNDDOWN(D12*F12,0))</f>
        <v>100320</v>
      </c>
      <c r="H12" s="86"/>
      <c r="I12" s="226">
        <f>G12</f>
        <v>100320</v>
      </c>
      <c r="J12" s="28"/>
      <c r="K12" s="28"/>
      <c r="L12" s="28" t="s">
        <v>309</v>
      </c>
      <c r="M12" s="28"/>
      <c r="N12" s="230"/>
      <c r="O12" s="230"/>
      <c r="P12" s="230"/>
      <c r="Q12" s="230"/>
      <c r="R12" s="230"/>
      <c r="S12" s="230"/>
      <c r="T12" s="230"/>
      <c r="U12" s="230"/>
      <c r="V12" s="230"/>
      <c r="W12" s="228"/>
      <c r="X12" s="228"/>
    </row>
    <row r="13" spans="1:24" ht="17.45" customHeight="1">
      <c r="A13" s="71"/>
      <c r="B13" s="98"/>
      <c r="C13" s="88"/>
      <c r="D13" s="215"/>
      <c r="E13" s="217"/>
      <c r="F13" s="143"/>
      <c r="G13" s="149" t="str">
        <f>IF(F13="",IF(D13="","",ROUNDDOWN(D13*F14,0)),IF(D13="","",ROUNDDOWN(D13*F13,0)))</f>
        <v/>
      </c>
      <c r="H13" s="87"/>
      <c r="I13" s="28"/>
      <c r="J13" s="28"/>
      <c r="K13" s="28"/>
      <c r="L13" s="28"/>
      <c r="M13" s="28"/>
      <c r="N13" s="230"/>
      <c r="O13" s="230"/>
      <c r="P13" s="230"/>
      <c r="Q13" s="230"/>
      <c r="R13" s="230"/>
      <c r="S13" s="230"/>
      <c r="T13" s="230"/>
      <c r="U13" s="228"/>
      <c r="V13" s="228"/>
      <c r="W13" s="228"/>
      <c r="X13" s="228"/>
    </row>
    <row r="14" spans="1:24" ht="17.45" customHeight="1">
      <c r="A14" s="72"/>
      <c r="B14" s="212" t="s">
        <v>27</v>
      </c>
      <c r="C14" s="89" t="s">
        <v>155</v>
      </c>
      <c r="D14" s="216">
        <v>22.8</v>
      </c>
      <c r="E14" s="127" t="s">
        <v>89</v>
      </c>
      <c r="F14" s="144">
        <v>13000</v>
      </c>
      <c r="G14" s="139">
        <f>IF(D14="","",ROUNDDOWN(D14*F14,0))</f>
        <v>296400</v>
      </c>
      <c r="H14" s="86"/>
      <c r="I14" s="226">
        <f>G14</f>
        <v>296400</v>
      </c>
      <c r="J14" s="28"/>
      <c r="K14" s="28"/>
      <c r="L14" s="28" t="s">
        <v>310</v>
      </c>
      <c r="M14" s="28"/>
      <c r="N14" s="230"/>
      <c r="O14" s="230"/>
      <c r="P14" s="230"/>
      <c r="Q14" s="230"/>
      <c r="R14" s="230"/>
      <c r="S14" s="230"/>
      <c r="T14" s="230"/>
      <c r="U14" s="230"/>
      <c r="V14" s="230"/>
      <c r="W14" s="228"/>
      <c r="X14" s="228"/>
    </row>
    <row r="15" spans="1:24" ht="17.45" customHeight="1">
      <c r="A15" s="71"/>
      <c r="B15" s="98"/>
      <c r="C15" s="88"/>
      <c r="D15" s="215"/>
      <c r="E15" s="217"/>
      <c r="F15" s="143"/>
      <c r="G15" s="149" t="str">
        <f>IF(F15="",IF(D15="","",ROUNDDOWN(D15*F16,0)),IF(D15="","",ROUNDDOWN(D15*F15,0)))</f>
        <v/>
      </c>
      <c r="H15" s="87"/>
      <c r="I15" s="28"/>
      <c r="J15" s="28"/>
      <c r="K15" s="28"/>
      <c r="L15" s="28"/>
      <c r="M15" s="28"/>
      <c r="N15" s="230"/>
      <c r="O15" s="230"/>
      <c r="P15" s="230"/>
      <c r="Q15" s="230"/>
      <c r="R15" s="230"/>
      <c r="S15" s="230"/>
      <c r="T15" s="230"/>
      <c r="U15" s="228"/>
      <c r="V15" s="228"/>
      <c r="W15" s="228"/>
      <c r="X15" s="228"/>
    </row>
    <row r="16" spans="1:24" ht="17.45" customHeight="1">
      <c r="A16" s="72"/>
      <c r="B16" s="212"/>
      <c r="C16" s="89"/>
      <c r="D16" s="216"/>
      <c r="E16" s="127"/>
      <c r="F16" s="144"/>
      <c r="G16" s="139" t="str">
        <f>IF(D16="","",ROUNDDOWN(D16*F16,0))</f>
        <v/>
      </c>
      <c r="H16" s="86"/>
      <c r="I16" s="226" t="str">
        <f>G16</f>
        <v/>
      </c>
      <c r="J16" s="28"/>
      <c r="K16" s="28"/>
      <c r="L16" s="28"/>
      <c r="M16" s="28"/>
      <c r="N16" s="230"/>
      <c r="O16" s="230"/>
      <c r="P16" s="230"/>
      <c r="Q16" s="230"/>
      <c r="R16" s="230"/>
      <c r="S16" s="230"/>
      <c r="T16" s="230"/>
      <c r="U16" s="230"/>
      <c r="V16" s="230"/>
      <c r="W16" s="228"/>
      <c r="X16" s="228"/>
    </row>
    <row r="17" spans="1:24" ht="17.45" customHeight="1">
      <c r="A17" s="71"/>
      <c r="B17" s="98"/>
      <c r="C17" s="88"/>
      <c r="D17" s="215"/>
      <c r="E17" s="217"/>
      <c r="F17" s="143"/>
      <c r="G17" s="149" t="str">
        <f>IF(F17="",IF(D17="","",ROUNDDOWN(D17*F18,0)),IF(D17="","",ROUNDDOWN(D17*F17,0)))</f>
        <v/>
      </c>
      <c r="H17" s="87"/>
      <c r="I17" s="28"/>
      <c r="J17" s="28"/>
      <c r="K17" s="28"/>
      <c r="L17" s="28"/>
      <c r="M17" s="28"/>
      <c r="N17" s="230"/>
      <c r="O17" s="230"/>
      <c r="P17" s="230"/>
      <c r="Q17" s="230"/>
      <c r="R17" s="230"/>
      <c r="S17" s="230"/>
      <c r="T17" s="230"/>
      <c r="U17" s="228"/>
      <c r="V17" s="228"/>
      <c r="W17" s="228"/>
      <c r="X17" s="228"/>
    </row>
    <row r="18" spans="1:24" ht="17.45" customHeight="1">
      <c r="A18" s="72"/>
      <c r="B18" s="212"/>
      <c r="C18" s="89"/>
      <c r="D18" s="238"/>
      <c r="E18" s="127"/>
      <c r="F18" s="144"/>
      <c r="G18" s="139" t="str">
        <f>IF(D18="","",ROUNDDOWN(D18*F18,0))</f>
        <v/>
      </c>
      <c r="H18" s="86"/>
      <c r="I18" s="226" t="str">
        <f>G18</f>
        <v/>
      </c>
      <c r="J18" s="28"/>
      <c r="K18" s="28"/>
      <c r="L18" s="28"/>
      <c r="M18" s="28"/>
      <c r="N18" s="230"/>
      <c r="O18" s="230"/>
      <c r="P18" s="230"/>
      <c r="Q18" s="230"/>
      <c r="R18" s="230"/>
      <c r="S18" s="230"/>
      <c r="T18" s="230"/>
      <c r="U18" s="230"/>
      <c r="V18" s="230"/>
      <c r="W18" s="228"/>
      <c r="X18" s="228"/>
    </row>
    <row r="19" spans="1:24" ht="17.45" customHeight="1">
      <c r="A19" s="71"/>
      <c r="B19" s="98"/>
      <c r="C19" s="88"/>
      <c r="D19" s="215"/>
      <c r="E19" s="217"/>
      <c r="F19" s="143"/>
      <c r="G19" s="149" t="str">
        <f>IF(F19="",IF(D19="","",ROUNDDOWN(D19*F20,0)),IF(D19="","",ROUNDDOWN(D19*F19,0)))</f>
        <v/>
      </c>
      <c r="H19" s="87"/>
      <c r="I19" s="28"/>
      <c r="J19" s="28"/>
      <c r="K19" s="28"/>
      <c r="L19" s="28"/>
      <c r="M19" s="28"/>
      <c r="N19" s="230"/>
      <c r="O19" s="230"/>
      <c r="P19" s="230"/>
      <c r="Q19" s="230"/>
      <c r="R19" s="230"/>
      <c r="S19" s="230"/>
      <c r="T19" s="230"/>
      <c r="U19" s="228"/>
      <c r="V19" s="228"/>
      <c r="W19" s="228"/>
      <c r="X19" s="228"/>
    </row>
    <row r="20" spans="1:24" ht="17.45" customHeight="1">
      <c r="A20" s="72"/>
      <c r="B20" s="212"/>
      <c r="C20" s="89"/>
      <c r="D20" s="216"/>
      <c r="E20" s="127"/>
      <c r="F20" s="144"/>
      <c r="G20" s="139" t="str">
        <f>IF(D20="","",ROUNDDOWN(D20*F20,0))</f>
        <v/>
      </c>
      <c r="H20" s="86"/>
      <c r="I20" s="226" t="str">
        <f>G20</f>
        <v/>
      </c>
      <c r="J20" s="28"/>
      <c r="K20" s="28"/>
      <c r="L20" s="28"/>
      <c r="M20" s="28"/>
      <c r="N20" s="230"/>
      <c r="O20" s="230"/>
      <c r="P20" s="230"/>
      <c r="Q20" s="230"/>
      <c r="R20" s="230"/>
      <c r="S20" s="230"/>
      <c r="T20" s="230"/>
      <c r="U20" s="230"/>
      <c r="V20" s="230"/>
      <c r="W20" s="228"/>
      <c r="X20" s="228"/>
    </row>
    <row r="21" spans="1:24" ht="17.45" customHeight="1">
      <c r="A21" s="71"/>
      <c r="B21" s="98"/>
      <c r="C21" s="88"/>
      <c r="D21" s="215"/>
      <c r="E21" s="217"/>
      <c r="F21" s="143"/>
      <c r="G21" s="149" t="str">
        <f>IF(F21="",IF(D21="","",ROUNDDOWN(D21*F22,0)),IF(D21="","",ROUNDDOWN(D21*F21,0)))</f>
        <v/>
      </c>
      <c r="H21" s="87"/>
      <c r="I21" s="28"/>
      <c r="J21" s="28"/>
      <c r="K21" s="28"/>
      <c r="L21" s="28"/>
      <c r="M21" s="28"/>
      <c r="N21" s="230"/>
      <c r="O21" s="230"/>
      <c r="P21" s="230"/>
      <c r="Q21" s="230"/>
      <c r="R21" s="230"/>
      <c r="S21" s="230"/>
      <c r="T21" s="230"/>
      <c r="U21" s="228"/>
      <c r="V21" s="228"/>
      <c r="W21" s="228"/>
      <c r="X21" s="228"/>
    </row>
    <row r="22" spans="1:24" ht="17.45" customHeight="1">
      <c r="A22" s="72"/>
      <c r="B22" s="212"/>
      <c r="C22" s="89"/>
      <c r="D22" s="135"/>
      <c r="E22" s="127"/>
      <c r="F22" s="144"/>
      <c r="G22" s="139" t="str">
        <f>IF(D22="","",ROUNDDOWN(D22*F22,0))</f>
        <v/>
      </c>
      <c r="H22" s="86"/>
      <c r="I22" s="226" t="str">
        <f>G22</f>
        <v/>
      </c>
      <c r="J22" s="28"/>
      <c r="K22" s="28"/>
      <c r="L22" s="28"/>
      <c r="M22" s="28"/>
      <c r="N22" s="230"/>
      <c r="O22" s="230"/>
      <c r="P22" s="230"/>
      <c r="Q22" s="230"/>
      <c r="R22" s="230"/>
      <c r="S22" s="230"/>
      <c r="T22" s="230"/>
      <c r="U22" s="230"/>
      <c r="V22" s="230"/>
      <c r="W22" s="228"/>
      <c r="X22" s="228"/>
    </row>
    <row r="23" spans="1:24" ht="17.45" customHeight="1">
      <c r="A23" s="71"/>
      <c r="B23" s="98"/>
      <c r="C23" s="88"/>
      <c r="D23" s="215"/>
      <c r="E23" s="217"/>
      <c r="F23" s="143"/>
      <c r="G23" s="149" t="str">
        <f>IF(F23="",IF(D23="","",ROUNDDOWN(D23*F24,0)),IF(D23="","",ROUNDDOWN(D23*F23,0)))</f>
        <v/>
      </c>
      <c r="H23" s="87"/>
      <c r="I23" s="223"/>
      <c r="J23" s="28"/>
      <c r="K23" s="28"/>
      <c r="L23" s="28"/>
      <c r="M23" s="28"/>
      <c r="N23" s="230"/>
      <c r="O23" s="230"/>
      <c r="P23" s="230"/>
      <c r="Q23" s="230"/>
      <c r="R23" s="230"/>
      <c r="S23" s="230"/>
      <c r="T23" s="230"/>
      <c r="U23" s="228"/>
      <c r="V23" s="228"/>
      <c r="W23" s="228"/>
      <c r="X23" s="228"/>
    </row>
    <row r="24" spans="1:24" ht="17.45" customHeight="1">
      <c r="A24" s="72"/>
      <c r="B24" s="212"/>
      <c r="C24" s="89"/>
      <c r="D24" s="135"/>
      <c r="E24" s="127"/>
      <c r="F24" s="144"/>
      <c r="G24" s="139" t="str">
        <f>IF(D24="","",ROUNDDOWN(D24*F24,0))</f>
        <v/>
      </c>
      <c r="H24" s="86"/>
      <c r="I24" s="226" t="str">
        <f>G24</f>
        <v/>
      </c>
      <c r="J24" s="28"/>
      <c r="K24" s="28"/>
      <c r="L24" s="28"/>
      <c r="M24" s="28"/>
      <c r="N24" s="230"/>
      <c r="O24" s="230"/>
      <c r="P24" s="230"/>
      <c r="Q24" s="230"/>
      <c r="R24" s="230"/>
      <c r="S24" s="230"/>
      <c r="T24" s="230"/>
      <c r="U24" s="230"/>
      <c r="V24" s="230"/>
      <c r="W24" s="228"/>
      <c r="X24" s="228"/>
    </row>
    <row r="25" spans="1:24" ht="17.45" customHeight="1">
      <c r="A25" s="71"/>
      <c r="B25" s="98"/>
      <c r="C25" s="88"/>
      <c r="D25" s="133"/>
      <c r="E25" s="217"/>
      <c r="F25" s="143"/>
      <c r="G25" s="149" t="str">
        <f>IF(F25="",IF(D25="","",ROUNDDOWN(D25*F26,0)),IF(D25="","",ROUNDDOWN(D25*F25,0)))</f>
        <v/>
      </c>
      <c r="H25" s="87"/>
      <c r="I25" s="223"/>
      <c r="J25" s="28"/>
      <c r="K25" s="28"/>
      <c r="L25" s="28"/>
      <c r="M25" s="28"/>
      <c r="N25" s="230"/>
      <c r="O25" s="230"/>
      <c r="P25" s="230"/>
      <c r="Q25" s="230"/>
      <c r="R25" s="230"/>
      <c r="S25" s="230"/>
      <c r="T25" s="230"/>
      <c r="U25" s="228"/>
      <c r="V25" s="228"/>
      <c r="W25" s="228"/>
      <c r="X25" s="228"/>
    </row>
    <row r="26" spans="1:24" ht="17.45" customHeight="1">
      <c r="A26" s="72"/>
      <c r="B26" s="212"/>
      <c r="C26" s="89"/>
      <c r="D26" s="135"/>
      <c r="E26" s="127"/>
      <c r="F26" s="144"/>
      <c r="G26" s="139" t="str">
        <f>IF(D26="","",ROUNDDOWN(D26*F26,0))</f>
        <v/>
      </c>
      <c r="H26" s="86"/>
      <c r="I26" s="226" t="str">
        <f>G26</f>
        <v/>
      </c>
      <c r="J26" s="28"/>
      <c r="K26" s="28"/>
      <c r="L26" s="28"/>
      <c r="M26" s="28"/>
      <c r="N26" s="230"/>
      <c r="O26" s="230"/>
      <c r="P26" s="230"/>
      <c r="Q26" s="230"/>
      <c r="R26" s="230"/>
      <c r="S26" s="230"/>
      <c r="T26" s="230"/>
      <c r="U26" s="230"/>
      <c r="V26" s="230"/>
      <c r="W26" s="228"/>
      <c r="X26" s="228"/>
    </row>
    <row r="27" spans="1:24" ht="17.45" customHeight="1">
      <c r="A27" s="71"/>
      <c r="B27" s="98"/>
      <c r="C27" s="88"/>
      <c r="D27" s="133"/>
      <c r="E27" s="217"/>
      <c r="F27" s="143"/>
      <c r="G27" s="149" t="str">
        <f>IF(F27="",IF(D27="","",ROUNDDOWN(D27*F28,0)),IF(D27="","",ROUNDDOWN(D27*F27,0)))</f>
        <v/>
      </c>
      <c r="H27" s="87"/>
      <c r="I27" s="223"/>
      <c r="J27" s="28"/>
      <c r="K27" s="28"/>
      <c r="L27" s="28"/>
      <c r="M27" s="28"/>
      <c r="N27" s="230"/>
      <c r="O27" s="230"/>
      <c r="P27" s="230"/>
      <c r="Q27" s="230"/>
      <c r="R27" s="230"/>
      <c r="S27" s="230"/>
      <c r="T27" s="230"/>
      <c r="U27" s="228"/>
      <c r="V27" s="228"/>
      <c r="W27" s="228"/>
      <c r="X27" s="228"/>
    </row>
    <row r="28" spans="1:24" ht="17.45" customHeight="1">
      <c r="A28" s="72"/>
      <c r="B28" s="212"/>
      <c r="C28" s="89"/>
      <c r="D28" s="135"/>
      <c r="E28" s="127"/>
      <c r="F28" s="144"/>
      <c r="G28" s="139" t="str">
        <f>IF(D28="","",ROUNDDOWN(D28*F28,0))</f>
        <v/>
      </c>
      <c r="H28" s="86"/>
      <c r="I28" s="226" t="str">
        <f>G28</f>
        <v/>
      </c>
      <c r="J28" s="28"/>
      <c r="K28" s="28"/>
      <c r="L28" s="28"/>
      <c r="M28" s="28"/>
      <c r="N28" s="230"/>
      <c r="O28" s="230"/>
      <c r="P28" s="230"/>
      <c r="Q28" s="230"/>
      <c r="R28" s="230"/>
      <c r="S28" s="230"/>
      <c r="T28" s="230"/>
      <c r="U28" s="230"/>
      <c r="V28" s="230"/>
      <c r="W28" s="228"/>
      <c r="X28" s="228"/>
    </row>
    <row r="29" spans="1:24" ht="17.45" customHeight="1">
      <c r="A29" s="71"/>
      <c r="B29" s="98"/>
      <c r="C29" s="88"/>
      <c r="D29" s="215"/>
      <c r="E29" s="217"/>
      <c r="F29" s="143"/>
      <c r="G29" s="149" t="str">
        <f>IF(F29="",IF(D29="","",ROUNDDOWN(D29*F30,0)),IF(D29="","",ROUNDDOWN(D29*F29,0)))</f>
        <v/>
      </c>
      <c r="H29" s="87"/>
      <c r="I29" s="223"/>
      <c r="J29" s="28"/>
      <c r="K29" s="28"/>
      <c r="L29" s="28"/>
      <c r="M29" s="28"/>
      <c r="N29" s="230"/>
      <c r="O29" s="230"/>
      <c r="P29" s="230"/>
      <c r="Q29" s="230"/>
      <c r="R29" s="230"/>
      <c r="S29" s="230"/>
      <c r="T29" s="230"/>
      <c r="U29" s="228"/>
      <c r="V29" s="228"/>
      <c r="W29" s="228"/>
      <c r="X29" s="228"/>
    </row>
    <row r="30" spans="1:24" ht="17.45" customHeight="1">
      <c r="A30" s="72"/>
      <c r="B30" s="212"/>
      <c r="C30" s="89"/>
      <c r="D30" s="216"/>
      <c r="E30" s="127"/>
      <c r="F30" s="144"/>
      <c r="G30" s="139" t="str">
        <f>IF(D30="","",ROUNDDOWN(D30*F30,0))</f>
        <v/>
      </c>
      <c r="H30" s="86"/>
      <c r="I30" s="236" t="str">
        <f>G30</f>
        <v/>
      </c>
      <c r="J30" s="28"/>
      <c r="K30" s="28"/>
      <c r="L30" s="28"/>
      <c r="M30" s="28"/>
      <c r="N30" s="230"/>
      <c r="O30" s="230"/>
      <c r="P30" s="230"/>
      <c r="Q30" s="230"/>
      <c r="R30" s="230"/>
      <c r="S30" s="230"/>
      <c r="T30" s="230"/>
      <c r="U30" s="228"/>
      <c r="V30" s="228"/>
      <c r="W30" s="228"/>
      <c r="X30" s="228"/>
    </row>
    <row r="31" spans="1:24" ht="17.45" customHeight="1">
      <c r="A31" s="71"/>
      <c r="B31" s="98"/>
      <c r="C31" s="88"/>
      <c r="D31" s="215"/>
      <c r="E31" s="217"/>
      <c r="F31" s="143"/>
      <c r="G31" s="143"/>
      <c r="H31" s="87"/>
      <c r="I31" s="223"/>
      <c r="J31" s="28"/>
      <c r="K31" s="28"/>
      <c r="L31" s="28"/>
      <c r="M31" s="28"/>
      <c r="N31" s="230"/>
      <c r="O31" s="230"/>
      <c r="P31" s="230"/>
      <c r="Q31" s="230"/>
      <c r="R31" s="230"/>
      <c r="S31" s="230"/>
      <c r="T31" s="230"/>
      <c r="U31" s="228"/>
      <c r="V31" s="228"/>
      <c r="W31" s="228"/>
      <c r="X31" s="228"/>
    </row>
    <row r="32" spans="1:24" ht="17.45" customHeight="1">
      <c r="A32" s="72"/>
      <c r="B32" s="93" t="s">
        <v>46</v>
      </c>
      <c r="C32" s="89"/>
      <c r="D32" s="216"/>
      <c r="E32" s="127"/>
      <c r="F32" s="144"/>
      <c r="G32" s="221">
        <f>I32</f>
        <v>481128</v>
      </c>
      <c r="H32" s="86"/>
      <c r="I32" s="223">
        <f>SUM(I3:I30)</f>
        <v>481128</v>
      </c>
      <c r="J32" s="28"/>
      <c r="K32" s="28"/>
      <c r="L32" s="28"/>
      <c r="M32" s="28"/>
      <c r="N32" s="230"/>
      <c r="O32" s="230"/>
      <c r="P32" s="230"/>
      <c r="Q32" s="230"/>
      <c r="R32" s="230"/>
      <c r="S32" s="230"/>
      <c r="T32" s="230"/>
      <c r="U32" s="230"/>
      <c r="V32" s="230"/>
      <c r="W32" s="228"/>
      <c r="X32" s="228"/>
    </row>
    <row r="33" spans="1:24" ht="17.45" customHeight="1">
      <c r="A33" s="71"/>
      <c r="B33" s="98"/>
      <c r="C33" s="88"/>
      <c r="D33" s="215"/>
      <c r="E33" s="217"/>
      <c r="F33" s="143"/>
      <c r="G33" s="149" t="str">
        <f>IF(F33="",IF(D33="","",ROUNDDOWN(D33*F34,0)),IF(D33="","",ROUNDDOWN(D33*F33,0)))</f>
        <v/>
      </c>
      <c r="H33" s="87"/>
      <c r="I33" s="28"/>
      <c r="J33" s="28"/>
      <c r="K33" s="28"/>
      <c r="L33" s="28"/>
      <c r="M33" s="28"/>
      <c r="N33" s="230"/>
      <c r="O33" s="230"/>
      <c r="P33" s="230"/>
      <c r="Q33" s="230"/>
      <c r="R33" s="230"/>
      <c r="S33" s="230"/>
      <c r="T33" s="230"/>
      <c r="U33" s="228"/>
      <c r="V33" s="228"/>
      <c r="W33" s="228"/>
      <c r="X33" s="228"/>
    </row>
    <row r="34" spans="1:24" ht="17.45" customHeight="1">
      <c r="A34" s="72"/>
      <c r="B34" s="212"/>
      <c r="C34" s="89"/>
      <c r="D34" s="135"/>
      <c r="E34" s="127"/>
      <c r="F34" s="144"/>
      <c r="G34" s="139" t="str">
        <f>IF(D34="","",ROUNDDOWN(D34*F34,0))</f>
        <v/>
      </c>
      <c r="H34" s="86"/>
      <c r="I34" s="28" t="str">
        <f>G34</f>
        <v/>
      </c>
      <c r="J34" s="28"/>
      <c r="K34" s="28"/>
      <c r="L34" s="28"/>
      <c r="M34" s="28"/>
      <c r="N34" s="230"/>
      <c r="O34" s="230"/>
      <c r="P34" s="230"/>
      <c r="Q34" s="230"/>
      <c r="R34" s="230"/>
      <c r="S34" s="230"/>
      <c r="T34" s="230"/>
      <c r="U34" s="228"/>
      <c r="V34" s="228"/>
      <c r="W34" s="228"/>
      <c r="X34" s="228"/>
    </row>
    <row r="35" spans="1:24" ht="17.45" customHeight="1">
      <c r="A35" s="71"/>
      <c r="B35" s="98"/>
      <c r="C35" s="88"/>
      <c r="D35" s="215"/>
      <c r="E35" s="217"/>
      <c r="F35" s="143"/>
      <c r="G35" s="149" t="str">
        <f>IF(F35="",IF(D35="","",ROUNDDOWN(D35*F36,0)),IF(D35="","",ROUNDDOWN(D35*F35,0)))</f>
        <v/>
      </c>
      <c r="H35" s="87"/>
      <c r="I35" s="223"/>
      <c r="J35" s="28"/>
      <c r="K35" s="28"/>
      <c r="L35" s="28"/>
      <c r="M35" s="28"/>
      <c r="N35" s="230"/>
      <c r="O35" s="230"/>
      <c r="P35" s="230"/>
      <c r="Q35" s="230"/>
      <c r="R35" s="230"/>
      <c r="S35" s="230"/>
      <c r="T35" s="230"/>
      <c r="U35" s="228"/>
      <c r="V35" s="228"/>
      <c r="W35" s="228"/>
      <c r="X35" s="228"/>
    </row>
    <row r="36" spans="1:24" ht="17.45" customHeight="1">
      <c r="A36" s="72"/>
      <c r="B36" s="212"/>
      <c r="C36" s="89"/>
      <c r="D36" s="135"/>
      <c r="E36" s="127"/>
      <c r="F36" s="144"/>
      <c r="G36" s="139" t="str">
        <f>IF(D36="","",ROUNDDOWN(D36*F36,0))</f>
        <v/>
      </c>
      <c r="H36" s="86"/>
      <c r="I36" s="226" t="str">
        <f>G36</f>
        <v/>
      </c>
      <c r="J36" s="28"/>
      <c r="K36" s="28"/>
      <c r="L36" s="28"/>
      <c r="M36" s="28"/>
      <c r="N36" s="230"/>
      <c r="O36" s="230"/>
      <c r="P36" s="230"/>
      <c r="Q36" s="230"/>
      <c r="R36" s="230"/>
      <c r="S36" s="230"/>
      <c r="T36" s="230"/>
      <c r="U36" s="228"/>
      <c r="V36" s="228"/>
      <c r="W36" s="228"/>
      <c r="X36" s="228"/>
    </row>
    <row r="37" spans="1:24" ht="17.45" customHeight="1">
      <c r="A37" s="71"/>
      <c r="B37" s="98"/>
      <c r="C37" s="88"/>
      <c r="D37" s="215"/>
      <c r="E37" s="217"/>
      <c r="F37" s="143"/>
      <c r="G37" s="149" t="str">
        <f>IF(F37="",IF(D37="","",ROUNDDOWN(D37*F38,0)),IF(D37="","",ROUNDDOWN(D37*F37,0)))</f>
        <v/>
      </c>
      <c r="H37" s="87"/>
      <c r="I37" s="28"/>
      <c r="J37" s="28"/>
      <c r="K37" s="28"/>
      <c r="L37" s="28"/>
      <c r="M37" s="28"/>
      <c r="N37" s="230"/>
      <c r="O37" s="230"/>
      <c r="P37" s="230"/>
      <c r="Q37" s="230"/>
      <c r="R37" s="230"/>
      <c r="S37" s="230"/>
      <c r="T37" s="230"/>
      <c r="U37" s="228"/>
      <c r="V37" s="228"/>
      <c r="W37" s="228"/>
      <c r="X37" s="228"/>
    </row>
    <row r="38" spans="1:24" ht="17.45" customHeight="1">
      <c r="A38" s="72"/>
      <c r="B38" s="212"/>
      <c r="C38" s="89"/>
      <c r="D38" s="135"/>
      <c r="E38" s="127"/>
      <c r="F38" s="144"/>
      <c r="G38" s="139" t="str">
        <f>IF(D38="","",ROUNDDOWN(D38*F38,0))</f>
        <v/>
      </c>
      <c r="H38" s="86"/>
      <c r="I38" s="226" t="str">
        <f>G38</f>
        <v/>
      </c>
      <c r="J38" s="28"/>
      <c r="K38" s="28"/>
      <c r="L38" s="28"/>
      <c r="M38" s="28"/>
      <c r="N38" s="230"/>
      <c r="O38" s="230"/>
      <c r="P38" s="230"/>
      <c r="Q38" s="230"/>
      <c r="R38" s="230"/>
      <c r="S38" s="230"/>
      <c r="T38" s="230"/>
      <c r="U38" s="230"/>
      <c r="V38" s="230"/>
      <c r="W38" s="228"/>
      <c r="X38" s="228"/>
    </row>
    <row r="39" spans="1:24" ht="17.45" customHeight="1">
      <c r="A39" s="71"/>
      <c r="B39" s="98"/>
      <c r="C39" s="88"/>
      <c r="D39" s="215"/>
      <c r="E39" s="217"/>
      <c r="F39" s="143"/>
      <c r="G39" s="149" t="str">
        <f>IF(F39="",IF(D39="","",ROUNDDOWN(D39*F40,0)),IF(D39="","",ROUNDDOWN(D39*F39,0)))</f>
        <v/>
      </c>
      <c r="H39" s="87"/>
      <c r="I39" s="28"/>
      <c r="J39" s="28"/>
      <c r="K39" s="28"/>
      <c r="L39" s="28"/>
      <c r="M39" s="28"/>
      <c r="N39" s="230"/>
      <c r="O39" s="230"/>
      <c r="P39" s="230"/>
      <c r="Q39" s="230"/>
      <c r="R39" s="230"/>
      <c r="S39" s="230"/>
      <c r="T39" s="230"/>
      <c r="U39" s="228"/>
      <c r="V39" s="228"/>
      <c r="W39" s="228"/>
      <c r="X39" s="228"/>
    </row>
    <row r="40" spans="1:24" ht="17.45" customHeight="1">
      <c r="A40" s="72"/>
      <c r="B40" s="212"/>
      <c r="C40" s="89"/>
      <c r="D40" s="135"/>
      <c r="E40" s="127"/>
      <c r="F40" s="144"/>
      <c r="G40" s="139" t="str">
        <f>IF(D40="","",ROUNDDOWN(D40*F40,0))</f>
        <v/>
      </c>
      <c r="H40" s="86"/>
      <c r="I40" s="226" t="str">
        <f>G40</f>
        <v/>
      </c>
      <c r="J40" s="28"/>
      <c r="K40" s="28"/>
      <c r="L40" s="28"/>
      <c r="M40" s="28"/>
      <c r="N40" s="230"/>
      <c r="O40" s="230"/>
      <c r="P40" s="230"/>
      <c r="Q40" s="230"/>
      <c r="R40" s="230"/>
      <c r="S40" s="230"/>
      <c r="T40" s="230"/>
      <c r="U40" s="230"/>
      <c r="V40" s="230"/>
      <c r="W40" s="228"/>
      <c r="X40" s="228"/>
    </row>
    <row r="41" spans="1:24" ht="17.45" customHeight="1">
      <c r="A41" s="71"/>
      <c r="B41" s="98"/>
      <c r="C41" s="88"/>
      <c r="D41" s="215"/>
      <c r="E41" s="217"/>
      <c r="F41" s="143"/>
      <c r="G41" s="149" t="str">
        <f>IF(F41="",IF(D41="","",ROUNDDOWN(D41*F42,0)),IF(D41="","",ROUNDDOWN(D41*F41,0)))</f>
        <v/>
      </c>
      <c r="H41" s="87"/>
      <c r="I41" s="28"/>
      <c r="J41" s="28"/>
      <c r="K41" s="28"/>
      <c r="L41" s="28"/>
      <c r="M41" s="28"/>
      <c r="N41" s="230"/>
      <c r="O41" s="230"/>
      <c r="P41" s="230"/>
      <c r="Q41" s="230"/>
      <c r="R41" s="230"/>
      <c r="S41" s="230"/>
      <c r="T41" s="230"/>
      <c r="U41" s="228"/>
      <c r="V41" s="228"/>
      <c r="W41" s="228"/>
      <c r="X41" s="228"/>
    </row>
    <row r="42" spans="1:24" ht="17.45" customHeight="1">
      <c r="A42" s="72"/>
      <c r="B42" s="212"/>
      <c r="C42" s="89"/>
      <c r="D42" s="135"/>
      <c r="E42" s="127"/>
      <c r="F42" s="144"/>
      <c r="G42" s="139" t="str">
        <f>IF(D42="","",ROUNDDOWN(D42*F42,0))</f>
        <v/>
      </c>
      <c r="H42" s="86"/>
      <c r="I42" s="226" t="str">
        <f>G42</f>
        <v/>
      </c>
      <c r="J42" s="28"/>
      <c r="K42" s="28"/>
      <c r="L42" s="28"/>
      <c r="M42" s="28"/>
      <c r="N42" s="230"/>
      <c r="O42" s="230"/>
      <c r="P42" s="230"/>
      <c r="Q42" s="230"/>
      <c r="R42" s="230"/>
      <c r="S42" s="230"/>
      <c r="T42" s="230"/>
      <c r="U42" s="230"/>
      <c r="V42" s="230"/>
      <c r="W42" s="228"/>
      <c r="X42" s="228"/>
    </row>
    <row r="43" spans="1:24" ht="17.45" customHeight="1">
      <c r="A43" s="71"/>
      <c r="B43" s="98"/>
      <c r="C43" s="88"/>
      <c r="D43" s="215"/>
      <c r="E43" s="217"/>
      <c r="F43" s="143"/>
      <c r="G43" s="149" t="str">
        <f>IF(F43="",IF(D43="","",ROUNDDOWN(D43*F44,0)),IF(D43="","",ROUNDDOWN(D43*F43,0)))</f>
        <v/>
      </c>
      <c r="H43" s="87"/>
      <c r="I43" s="28"/>
      <c r="J43" s="28"/>
      <c r="K43" s="28"/>
      <c r="L43" s="28"/>
      <c r="M43" s="28"/>
      <c r="N43" s="230"/>
      <c r="O43" s="230"/>
      <c r="P43" s="230"/>
      <c r="Q43" s="230"/>
      <c r="R43" s="230"/>
      <c r="S43" s="230"/>
      <c r="T43" s="230"/>
      <c r="U43" s="228"/>
      <c r="V43" s="228"/>
      <c r="W43" s="228"/>
      <c r="X43" s="228"/>
    </row>
    <row r="44" spans="1:24" ht="17.45" customHeight="1">
      <c r="A44" s="72"/>
      <c r="B44" s="212"/>
      <c r="C44" s="89"/>
      <c r="D44" s="135"/>
      <c r="E44" s="127"/>
      <c r="F44" s="144"/>
      <c r="G44" s="139" t="str">
        <f>IF(D44="","",ROUNDDOWN(D44*F44,0))</f>
        <v/>
      </c>
      <c r="H44" s="86"/>
      <c r="I44" s="226" t="str">
        <f>G44</f>
        <v/>
      </c>
      <c r="J44" s="28"/>
      <c r="K44" s="28"/>
      <c r="L44" s="28"/>
      <c r="M44" s="28"/>
      <c r="N44" s="230"/>
      <c r="O44" s="230"/>
      <c r="P44" s="230"/>
      <c r="Q44" s="230"/>
      <c r="R44" s="230"/>
      <c r="S44" s="230"/>
      <c r="T44" s="230"/>
      <c r="U44" s="230"/>
      <c r="V44" s="230"/>
      <c r="W44" s="228"/>
      <c r="X44" s="228"/>
    </row>
    <row r="45" spans="1:24" ht="17.45" customHeight="1">
      <c r="A45" s="71"/>
      <c r="B45" s="98"/>
      <c r="C45" s="88"/>
      <c r="D45" s="215"/>
      <c r="E45" s="217"/>
      <c r="F45" s="143"/>
      <c r="G45" s="149" t="str">
        <f>IF(F45="",IF(D45="","",ROUNDDOWN(D45*F46,0)),IF(D45="","",ROUNDDOWN(D45*F45,0)))</f>
        <v/>
      </c>
      <c r="H45" s="87"/>
      <c r="I45" s="28"/>
      <c r="J45" s="28"/>
      <c r="K45" s="28"/>
      <c r="L45" s="28"/>
      <c r="M45" s="28"/>
      <c r="N45" s="230"/>
      <c r="O45" s="230"/>
      <c r="P45" s="230"/>
      <c r="Q45" s="230"/>
      <c r="R45" s="230"/>
      <c r="S45" s="230"/>
      <c r="T45" s="230"/>
      <c r="U45" s="228"/>
      <c r="V45" s="228"/>
      <c r="W45" s="228"/>
      <c r="X45" s="228"/>
    </row>
    <row r="46" spans="1:24" ht="17.45" customHeight="1">
      <c r="A46" s="72"/>
      <c r="B46" s="212"/>
      <c r="C46" s="89"/>
      <c r="D46" s="135"/>
      <c r="E46" s="127"/>
      <c r="F46" s="144"/>
      <c r="G46" s="139" t="str">
        <f>IF(D46="","",ROUNDDOWN(D46*F46,0))</f>
        <v/>
      </c>
      <c r="H46" s="86"/>
      <c r="I46" s="226" t="str">
        <f>G46</f>
        <v/>
      </c>
      <c r="J46" s="28"/>
      <c r="K46" s="28"/>
      <c r="L46" s="28"/>
      <c r="M46" s="28"/>
      <c r="N46" s="230"/>
      <c r="O46" s="230"/>
      <c r="P46" s="230"/>
      <c r="Q46" s="230"/>
      <c r="R46" s="230"/>
      <c r="S46" s="230"/>
      <c r="T46" s="230"/>
      <c r="U46" s="230"/>
      <c r="V46" s="230"/>
      <c r="W46" s="228"/>
      <c r="X46" s="228"/>
    </row>
    <row r="47" spans="1:24" ht="17.45" customHeight="1">
      <c r="A47" s="71"/>
      <c r="B47" s="98"/>
      <c r="C47" s="88"/>
      <c r="D47" s="215"/>
      <c r="E47" s="217"/>
      <c r="F47" s="143"/>
      <c r="G47" s="149" t="str">
        <f>IF(F47="",IF(D47="","",ROUNDDOWN(D47*F48,0)),IF(D47="","",ROUNDDOWN(D47*F47,0)))</f>
        <v/>
      </c>
      <c r="H47" s="87"/>
      <c r="I47" s="28"/>
      <c r="J47" s="28"/>
      <c r="K47" s="28"/>
      <c r="L47" s="28"/>
      <c r="M47" s="28"/>
      <c r="N47" s="230"/>
      <c r="O47" s="230"/>
      <c r="P47" s="230"/>
      <c r="Q47" s="230"/>
      <c r="R47" s="230"/>
      <c r="S47" s="230"/>
      <c r="T47" s="230"/>
      <c r="U47" s="228"/>
      <c r="V47" s="228"/>
      <c r="W47" s="228"/>
      <c r="X47" s="228"/>
    </row>
    <row r="48" spans="1:24" ht="17.45" customHeight="1">
      <c r="A48" s="72"/>
      <c r="B48" s="212"/>
      <c r="C48" s="89"/>
      <c r="D48" s="135"/>
      <c r="E48" s="127"/>
      <c r="F48" s="144"/>
      <c r="G48" s="139" t="str">
        <f>IF(D48="","",ROUNDDOWN(D48*F48,0))</f>
        <v/>
      </c>
      <c r="H48" s="86"/>
      <c r="I48" s="226" t="str">
        <f>G48</f>
        <v/>
      </c>
      <c r="J48" s="28"/>
      <c r="K48" s="28"/>
      <c r="L48" s="28"/>
      <c r="M48" s="28"/>
      <c r="N48" s="230"/>
      <c r="O48" s="230"/>
      <c r="P48" s="230"/>
      <c r="Q48" s="230"/>
      <c r="R48" s="230"/>
      <c r="S48" s="230"/>
      <c r="T48" s="230"/>
      <c r="U48" s="230"/>
      <c r="V48" s="230"/>
      <c r="W48" s="228"/>
      <c r="X48" s="228"/>
    </row>
    <row r="49" spans="1:24" ht="17.45" customHeight="1">
      <c r="A49" s="71"/>
      <c r="B49" s="98"/>
      <c r="C49" s="88"/>
      <c r="D49" s="215"/>
      <c r="E49" s="217"/>
      <c r="F49" s="143"/>
      <c r="G49" s="149" t="str">
        <f>IF(F49="",IF(D49="","",ROUNDDOWN(D49*F50,0)),IF(D49="","",ROUNDDOWN(D49*F49,0)))</f>
        <v/>
      </c>
      <c r="H49" s="87"/>
      <c r="I49" s="28"/>
      <c r="J49" s="28"/>
      <c r="K49" s="28"/>
      <c r="L49" s="28"/>
      <c r="M49" s="28"/>
      <c r="N49" s="230"/>
      <c r="O49" s="230"/>
      <c r="P49" s="230"/>
      <c r="Q49" s="230"/>
      <c r="R49" s="230"/>
      <c r="S49" s="230"/>
      <c r="T49" s="230"/>
      <c r="U49" s="228"/>
      <c r="V49" s="228"/>
      <c r="W49" s="228"/>
      <c r="X49" s="228"/>
    </row>
    <row r="50" spans="1:24" ht="17.45" customHeight="1">
      <c r="A50" s="72"/>
      <c r="B50" s="212"/>
      <c r="C50" s="89"/>
      <c r="D50" s="216"/>
      <c r="E50" s="127"/>
      <c r="F50" s="144"/>
      <c r="G50" s="139" t="str">
        <f>IF(D50="","",ROUNDDOWN(D50*F50,0))</f>
        <v/>
      </c>
      <c r="H50" s="86"/>
      <c r="I50" s="226" t="str">
        <f>G50</f>
        <v/>
      </c>
      <c r="J50" s="28"/>
      <c r="K50" s="28"/>
      <c r="L50" s="28"/>
      <c r="M50" s="28"/>
      <c r="N50" s="230"/>
      <c r="O50" s="230"/>
      <c r="P50" s="230"/>
      <c r="Q50" s="230"/>
      <c r="R50" s="230"/>
      <c r="S50" s="230"/>
      <c r="T50" s="230"/>
      <c r="U50" s="230"/>
      <c r="V50" s="230"/>
      <c r="W50" s="228"/>
      <c r="X50" s="228"/>
    </row>
    <row r="51" spans="1:24" ht="17.45" customHeight="1">
      <c r="A51" s="71"/>
      <c r="B51" s="98"/>
      <c r="C51" s="88"/>
      <c r="D51" s="215"/>
      <c r="E51" s="217"/>
      <c r="F51" s="143"/>
      <c r="G51" s="149" t="str">
        <f>IF(F51="",IF(D51="","",ROUNDDOWN(D51*F52,0)),IF(D51="","",ROUNDDOWN(D51*F51,0)))</f>
        <v/>
      </c>
      <c r="H51" s="87"/>
      <c r="I51" s="28"/>
      <c r="J51" s="28"/>
      <c r="K51" s="28"/>
      <c r="L51" s="28"/>
      <c r="M51" s="28"/>
      <c r="N51" s="230"/>
      <c r="O51" s="230"/>
      <c r="P51" s="230"/>
      <c r="Q51" s="230"/>
      <c r="R51" s="230"/>
      <c r="S51" s="230"/>
      <c r="T51" s="230"/>
      <c r="U51" s="228"/>
      <c r="V51" s="228"/>
      <c r="W51" s="228"/>
      <c r="X51" s="228"/>
    </row>
    <row r="52" spans="1:24" ht="17.45" customHeight="1">
      <c r="A52" s="72"/>
      <c r="B52" s="212"/>
      <c r="C52" s="89"/>
      <c r="D52" s="135"/>
      <c r="E52" s="127"/>
      <c r="F52" s="144"/>
      <c r="G52" s="139" t="str">
        <f>IF(D52="","",ROUNDDOWN(D52*F52,0))</f>
        <v/>
      </c>
      <c r="H52" s="86"/>
      <c r="I52" s="226" t="str">
        <f>G52</f>
        <v/>
      </c>
      <c r="J52" s="28"/>
      <c r="K52" s="28"/>
      <c r="L52" s="28"/>
      <c r="M52" s="28"/>
      <c r="N52" s="230"/>
      <c r="O52" s="230"/>
      <c r="P52" s="230"/>
      <c r="Q52" s="230"/>
      <c r="R52" s="230"/>
      <c r="S52" s="230"/>
      <c r="T52" s="230"/>
      <c r="U52" s="230"/>
      <c r="V52" s="230"/>
      <c r="W52" s="228"/>
      <c r="X52" s="228"/>
    </row>
    <row r="53" spans="1:24" ht="17.45" customHeight="1">
      <c r="A53" s="71"/>
      <c r="B53" s="98"/>
      <c r="C53" s="88"/>
      <c r="D53" s="215"/>
      <c r="E53" s="217"/>
      <c r="F53" s="143"/>
      <c r="G53" s="149" t="str">
        <f>IF(F53="",IF(D53="","",ROUNDDOWN(D53*F54,0)),IF(D53="","",ROUNDDOWN(D53*F53,0)))</f>
        <v/>
      </c>
      <c r="H53" s="87"/>
      <c r="I53" s="223"/>
      <c r="J53" s="28"/>
      <c r="K53" s="28"/>
      <c r="L53" s="28"/>
      <c r="M53" s="28"/>
      <c r="N53" s="230"/>
      <c r="O53" s="230"/>
      <c r="P53" s="230"/>
      <c r="Q53" s="230"/>
      <c r="R53" s="230"/>
      <c r="S53" s="230"/>
      <c r="T53" s="230"/>
      <c r="U53" s="228"/>
      <c r="V53" s="228"/>
      <c r="W53" s="228"/>
      <c r="X53" s="228"/>
    </row>
    <row r="54" spans="1:24" ht="17.45" customHeight="1">
      <c r="A54" s="72"/>
      <c r="B54" s="212"/>
      <c r="C54" s="89"/>
      <c r="D54" s="135"/>
      <c r="E54" s="127"/>
      <c r="F54" s="144"/>
      <c r="G54" s="139" t="str">
        <f>IF(D54="","",ROUNDDOWN(D54*F54,0))</f>
        <v/>
      </c>
      <c r="H54" s="86"/>
      <c r="I54" s="226" t="str">
        <f>G54</f>
        <v/>
      </c>
      <c r="J54" s="28"/>
      <c r="K54" s="28"/>
      <c r="L54" s="28"/>
      <c r="M54" s="28"/>
      <c r="N54" s="230"/>
      <c r="O54" s="230"/>
      <c r="P54" s="230"/>
      <c r="Q54" s="230"/>
      <c r="R54" s="230"/>
      <c r="S54" s="230"/>
      <c r="T54" s="230"/>
      <c r="U54" s="230"/>
      <c r="V54" s="230"/>
      <c r="W54" s="228"/>
      <c r="X54" s="228"/>
    </row>
    <row r="55" spans="1:24" ht="17.45" customHeight="1">
      <c r="A55" s="71"/>
      <c r="B55" s="98"/>
      <c r="C55" s="88"/>
      <c r="D55" s="133"/>
      <c r="E55" s="217"/>
      <c r="F55" s="143"/>
      <c r="G55" s="149" t="str">
        <f>IF(F55="",IF(D55="","",ROUNDDOWN(D55*F56,0)),IF(D55="","",ROUNDDOWN(D55*F55,0)))</f>
        <v/>
      </c>
      <c r="H55" s="87"/>
      <c r="I55" s="223"/>
      <c r="J55" s="28"/>
      <c r="K55" s="28"/>
      <c r="L55" s="28"/>
      <c r="M55" s="28"/>
      <c r="N55" s="230"/>
      <c r="O55" s="230"/>
      <c r="P55" s="230"/>
      <c r="Q55" s="230"/>
      <c r="R55" s="230"/>
      <c r="S55" s="230"/>
      <c r="T55" s="230"/>
      <c r="U55" s="228"/>
      <c r="V55" s="228"/>
      <c r="W55" s="228"/>
      <c r="X55" s="228"/>
    </row>
    <row r="56" spans="1:24" ht="17.45" customHeight="1">
      <c r="A56" s="72"/>
      <c r="B56" s="212"/>
      <c r="C56" s="89"/>
      <c r="D56" s="135"/>
      <c r="E56" s="127"/>
      <c r="F56" s="144"/>
      <c r="G56" s="139" t="str">
        <f>IF(D56="","",ROUNDDOWN(D56*F56,0))</f>
        <v/>
      </c>
      <c r="H56" s="86"/>
      <c r="I56" s="226" t="str">
        <f>G56</f>
        <v/>
      </c>
      <c r="J56" s="28"/>
      <c r="K56" s="28"/>
      <c r="L56" s="28"/>
      <c r="M56" s="28"/>
      <c r="N56" s="230"/>
      <c r="O56" s="230"/>
      <c r="P56" s="230"/>
      <c r="Q56" s="230"/>
      <c r="R56" s="230"/>
      <c r="S56" s="230"/>
      <c r="T56" s="230"/>
      <c r="U56" s="230"/>
      <c r="V56" s="230"/>
      <c r="W56" s="228"/>
      <c r="X56" s="228"/>
    </row>
    <row r="57" spans="1:24" ht="17.45" customHeight="1">
      <c r="A57" s="71"/>
      <c r="B57" s="98"/>
      <c r="C57" s="88"/>
      <c r="D57" s="133"/>
      <c r="E57" s="217"/>
      <c r="F57" s="143"/>
      <c r="G57" s="149" t="str">
        <f>IF(F57="",IF(D57="","",ROUNDDOWN(D57*F58,0)),IF(D57="","",ROUNDDOWN(D57*F57,0)))</f>
        <v/>
      </c>
      <c r="H57" s="87"/>
      <c r="I57" s="223"/>
      <c r="J57" s="28"/>
      <c r="K57" s="28"/>
      <c r="L57" s="28"/>
      <c r="M57" s="28"/>
      <c r="N57" s="230"/>
      <c r="O57" s="230"/>
      <c r="P57" s="230"/>
      <c r="Q57" s="230"/>
      <c r="R57" s="230"/>
      <c r="S57" s="230"/>
      <c r="T57" s="230"/>
      <c r="U57" s="228"/>
      <c r="V57" s="228"/>
      <c r="W57" s="228"/>
      <c r="X57" s="228"/>
    </row>
    <row r="58" spans="1:24" ht="17.45" customHeight="1">
      <c r="A58" s="72"/>
      <c r="B58" s="212"/>
      <c r="C58" s="89"/>
      <c r="D58" s="135"/>
      <c r="E58" s="127"/>
      <c r="F58" s="144"/>
      <c r="G58" s="139" t="str">
        <f>IF(D58="","",ROUNDDOWN(D58*F58,0))</f>
        <v/>
      </c>
      <c r="H58" s="86"/>
      <c r="I58" s="28" t="str">
        <f>G58</f>
        <v/>
      </c>
      <c r="J58" s="28"/>
      <c r="K58" s="28"/>
      <c r="L58" s="28"/>
      <c r="M58" s="28"/>
      <c r="N58" s="230"/>
      <c r="O58" s="230"/>
      <c r="P58" s="230"/>
      <c r="Q58" s="230"/>
      <c r="R58" s="230"/>
      <c r="S58" s="230"/>
      <c r="T58" s="230"/>
      <c r="U58" s="230"/>
      <c r="V58" s="230"/>
      <c r="W58" s="228"/>
      <c r="X58" s="228"/>
    </row>
    <row r="59" spans="1:24" ht="17.45" customHeight="1">
      <c r="A59" s="71"/>
      <c r="B59" s="98"/>
      <c r="C59" s="88"/>
      <c r="D59" s="215"/>
      <c r="E59" s="217"/>
      <c r="F59" s="143"/>
      <c r="G59" s="149" t="str">
        <f>IF(F59="",IF(D59="","",ROUNDDOWN(D59*F60,0)),IF(D59="","",ROUNDDOWN(D59*F59,0)))</f>
        <v/>
      </c>
      <c r="H59" s="87"/>
      <c r="I59" s="223"/>
      <c r="J59" s="28"/>
      <c r="K59" s="28"/>
      <c r="L59" s="28"/>
      <c r="M59" s="28"/>
      <c r="N59" s="230"/>
      <c r="O59" s="230"/>
      <c r="P59" s="230"/>
      <c r="Q59" s="230"/>
      <c r="R59" s="230"/>
      <c r="S59" s="230"/>
      <c r="T59" s="230"/>
      <c r="U59" s="228"/>
      <c r="V59" s="228"/>
      <c r="W59" s="228"/>
      <c r="X59" s="228"/>
    </row>
    <row r="60" spans="1:24" ht="17.45" customHeight="1">
      <c r="A60" s="72"/>
      <c r="B60" s="212"/>
      <c r="C60" s="89"/>
      <c r="D60" s="216"/>
      <c r="E60" s="127"/>
      <c r="F60" s="144"/>
      <c r="G60" s="139" t="str">
        <f>IF(D60="","",ROUNDDOWN(D60*F60,0))</f>
        <v/>
      </c>
      <c r="H60" s="86"/>
      <c r="I60" s="223" t="str">
        <f>G60</f>
        <v/>
      </c>
      <c r="J60" s="28"/>
      <c r="K60" s="28"/>
      <c r="L60" s="28"/>
      <c r="M60" s="28"/>
      <c r="N60" s="230"/>
      <c r="O60" s="230"/>
      <c r="P60" s="230"/>
      <c r="Q60" s="230"/>
      <c r="R60" s="230"/>
      <c r="S60" s="230"/>
      <c r="T60" s="230"/>
      <c r="U60" s="228"/>
      <c r="V60" s="228"/>
      <c r="W60" s="228"/>
      <c r="X60" s="228"/>
    </row>
    <row r="61" spans="1:24" ht="17.45" customHeight="1">
      <c r="A61" s="71"/>
      <c r="B61" s="98"/>
      <c r="C61" s="88"/>
      <c r="D61" s="215"/>
      <c r="E61" s="217"/>
      <c r="F61" s="143"/>
      <c r="G61" s="143"/>
      <c r="H61" s="87"/>
      <c r="I61" s="223"/>
      <c r="J61" s="28"/>
      <c r="K61" s="28"/>
      <c r="L61" s="28"/>
      <c r="M61" s="28"/>
      <c r="N61" s="230"/>
      <c r="O61" s="230"/>
      <c r="P61" s="230"/>
      <c r="Q61" s="230"/>
      <c r="R61" s="230"/>
      <c r="S61" s="230"/>
      <c r="T61" s="230"/>
      <c r="U61" s="228"/>
      <c r="V61" s="228"/>
      <c r="W61" s="228"/>
      <c r="X61" s="228"/>
    </row>
    <row r="62" spans="1:24" ht="17.45" customHeight="1">
      <c r="A62" s="72"/>
      <c r="B62" s="93" t="s">
        <v>46</v>
      </c>
      <c r="C62" s="89"/>
      <c r="D62" s="216"/>
      <c r="E62" s="127"/>
      <c r="F62" s="144"/>
      <c r="G62" s="221">
        <f>I62</f>
        <v>0</v>
      </c>
      <c r="H62" s="86"/>
      <c r="I62" s="223">
        <f>SUM(I33:I60)</f>
        <v>0</v>
      </c>
      <c r="J62" s="28"/>
      <c r="K62" s="28"/>
      <c r="L62" s="28"/>
      <c r="M62" s="28"/>
      <c r="N62" s="230"/>
      <c r="O62" s="230"/>
      <c r="P62" s="230"/>
      <c r="Q62" s="230"/>
      <c r="R62" s="230"/>
      <c r="S62" s="230"/>
      <c r="T62" s="230"/>
      <c r="U62" s="230"/>
      <c r="V62" s="230"/>
      <c r="W62" s="228"/>
      <c r="X62" s="228"/>
    </row>
    <row r="63" spans="1:24" ht="17.45" customHeight="1">
      <c r="A63" s="71"/>
      <c r="B63" s="98"/>
      <c r="C63" s="88"/>
      <c r="D63" s="215"/>
      <c r="E63" s="217"/>
      <c r="F63" s="143"/>
      <c r="G63" s="149" t="str">
        <f>IF(F63="",IF(D63="","",ROUNDDOWN(D63*F64,0)),IF(D63="","",ROUNDDOWN(D63*F63,0)))</f>
        <v/>
      </c>
      <c r="H63" s="87"/>
      <c r="I63" s="28"/>
      <c r="J63" s="28"/>
      <c r="K63" s="28"/>
      <c r="L63" s="28"/>
      <c r="M63" s="28"/>
      <c r="N63" s="230"/>
      <c r="O63" s="230"/>
      <c r="P63" s="230"/>
      <c r="Q63" s="230"/>
      <c r="R63" s="230"/>
      <c r="S63" s="230"/>
      <c r="T63" s="230"/>
      <c r="U63" s="228"/>
      <c r="V63" s="228"/>
      <c r="W63" s="228"/>
      <c r="X63" s="228"/>
    </row>
    <row r="64" spans="1:24" ht="17.45" customHeight="1">
      <c r="A64" s="72"/>
      <c r="B64" s="212"/>
      <c r="C64" s="89"/>
      <c r="D64" s="135"/>
      <c r="E64" s="127"/>
      <c r="F64" s="144"/>
      <c r="G64" s="139" t="str">
        <f>IF(D64="","",ROUNDDOWN(D64*F64,0))</f>
        <v/>
      </c>
      <c r="H64" s="86"/>
      <c r="I64" s="226" t="str">
        <f>G64</f>
        <v/>
      </c>
      <c r="J64" s="28"/>
      <c r="K64" s="28"/>
      <c r="L64" s="28"/>
      <c r="M64" s="28"/>
      <c r="N64" s="230"/>
      <c r="O64" s="230"/>
      <c r="P64" s="230"/>
      <c r="Q64" s="230"/>
      <c r="R64" s="230"/>
      <c r="S64" s="230"/>
      <c r="T64" s="230"/>
      <c r="U64" s="228"/>
      <c r="V64" s="228"/>
      <c r="W64" s="228"/>
      <c r="X64" s="228"/>
    </row>
    <row r="65" spans="1:24" ht="17.45" customHeight="1">
      <c r="A65" s="71"/>
      <c r="B65" s="98"/>
      <c r="C65" s="88"/>
      <c r="D65" s="215"/>
      <c r="E65" s="217"/>
      <c r="F65" s="143"/>
      <c r="G65" s="149" t="str">
        <f>IF(F65="",IF(D65="","",ROUNDDOWN(D65*F66,0)),IF(D65="","",ROUNDDOWN(D65*F65,0)))</f>
        <v/>
      </c>
      <c r="H65" s="87"/>
      <c r="I65" s="223"/>
      <c r="J65" s="28"/>
      <c r="K65" s="28"/>
      <c r="L65" s="28"/>
      <c r="M65" s="28"/>
      <c r="N65" s="230"/>
      <c r="O65" s="230"/>
      <c r="P65" s="230"/>
      <c r="Q65" s="230"/>
      <c r="R65" s="230"/>
      <c r="S65" s="230"/>
      <c r="T65" s="230"/>
      <c r="U65" s="228"/>
      <c r="V65" s="228"/>
      <c r="W65" s="228"/>
      <c r="X65" s="228"/>
    </row>
    <row r="66" spans="1:24" ht="17.45" customHeight="1">
      <c r="A66" s="72"/>
      <c r="B66" s="212"/>
      <c r="C66" s="89"/>
      <c r="D66" s="135"/>
      <c r="E66" s="127"/>
      <c r="F66" s="144"/>
      <c r="G66" s="139" t="str">
        <f>IF(D66="","",ROUNDDOWN(D66*F66,0))</f>
        <v/>
      </c>
      <c r="H66" s="86"/>
      <c r="I66" s="226" t="str">
        <f>G66</f>
        <v/>
      </c>
      <c r="J66" s="28"/>
      <c r="K66" s="28"/>
      <c r="L66" s="28"/>
      <c r="M66" s="28"/>
      <c r="N66" s="230"/>
      <c r="O66" s="230"/>
      <c r="P66" s="230"/>
      <c r="Q66" s="230"/>
      <c r="R66" s="230"/>
      <c r="S66" s="230"/>
      <c r="T66" s="230"/>
      <c r="U66" s="228"/>
      <c r="V66" s="228"/>
      <c r="W66" s="228"/>
      <c r="X66" s="228"/>
    </row>
    <row r="67" spans="1:24" ht="17.45" customHeight="1">
      <c r="A67" s="71"/>
      <c r="B67" s="98"/>
      <c r="C67" s="88"/>
      <c r="D67" s="215"/>
      <c r="E67" s="217"/>
      <c r="F67" s="143"/>
      <c r="G67" s="149" t="str">
        <f>IF(F67="",IF(D67="","",ROUNDDOWN(D67*F68,0)),IF(D67="","",ROUNDDOWN(D67*F67,0)))</f>
        <v/>
      </c>
      <c r="H67" s="87"/>
      <c r="I67" s="28"/>
      <c r="J67" s="28"/>
      <c r="K67" s="28"/>
      <c r="L67" s="28"/>
      <c r="M67" s="28"/>
      <c r="N67" s="230"/>
      <c r="O67" s="230"/>
      <c r="P67" s="230"/>
      <c r="Q67" s="230"/>
      <c r="R67" s="230"/>
      <c r="S67" s="230"/>
      <c r="T67" s="230"/>
      <c r="U67" s="228"/>
      <c r="V67" s="228"/>
      <c r="W67" s="228"/>
      <c r="X67" s="228"/>
    </row>
    <row r="68" spans="1:24" ht="17.45" customHeight="1">
      <c r="A68" s="72"/>
      <c r="B68" s="212"/>
      <c r="C68" s="89"/>
      <c r="D68" s="135"/>
      <c r="E68" s="127"/>
      <c r="F68" s="144"/>
      <c r="G68" s="139" t="str">
        <f>IF(D68="","",ROUNDDOWN(D68*F68,0))</f>
        <v/>
      </c>
      <c r="H68" s="86"/>
      <c r="I68" s="226" t="str">
        <f>G68</f>
        <v/>
      </c>
      <c r="J68" s="28"/>
      <c r="K68" s="28"/>
      <c r="L68" s="28"/>
      <c r="M68" s="28"/>
      <c r="N68" s="230"/>
      <c r="O68" s="230"/>
      <c r="P68" s="230"/>
      <c r="Q68" s="230"/>
      <c r="R68" s="230"/>
      <c r="S68" s="230"/>
      <c r="T68" s="230"/>
      <c r="U68" s="230"/>
      <c r="V68" s="230"/>
      <c r="W68" s="228"/>
      <c r="X68" s="228"/>
    </row>
    <row r="69" spans="1:24" ht="17.45" customHeight="1">
      <c r="A69" s="71"/>
      <c r="B69" s="98"/>
      <c r="C69" s="88"/>
      <c r="D69" s="215"/>
      <c r="E69" s="217"/>
      <c r="F69" s="143"/>
      <c r="G69" s="149" t="str">
        <f>IF(F69="",IF(D69="","",ROUNDDOWN(D69*F70,0)),IF(D69="","",ROUNDDOWN(D69*F69,0)))</f>
        <v/>
      </c>
      <c r="H69" s="87"/>
      <c r="I69" s="28"/>
      <c r="J69" s="28"/>
      <c r="K69" s="28"/>
      <c r="L69" s="28"/>
      <c r="M69" s="28"/>
      <c r="N69" s="230"/>
      <c r="O69" s="230"/>
      <c r="P69" s="230"/>
      <c r="Q69" s="230"/>
      <c r="R69" s="230"/>
      <c r="S69" s="230"/>
      <c r="T69" s="230"/>
      <c r="U69" s="228"/>
      <c r="V69" s="228"/>
      <c r="W69" s="228"/>
      <c r="X69" s="228"/>
    </row>
    <row r="70" spans="1:24" ht="17.45" customHeight="1">
      <c r="A70" s="72"/>
      <c r="B70" s="212"/>
      <c r="C70" s="89"/>
      <c r="D70" s="135"/>
      <c r="E70" s="127"/>
      <c r="F70" s="144"/>
      <c r="G70" s="139" t="str">
        <f>IF(D70="","",ROUNDDOWN(D70*F70,0))</f>
        <v/>
      </c>
      <c r="H70" s="86"/>
      <c r="I70" s="226" t="str">
        <f>G70</f>
        <v/>
      </c>
      <c r="J70" s="28"/>
      <c r="K70" s="28"/>
      <c r="L70" s="28"/>
      <c r="M70" s="28"/>
      <c r="N70" s="230"/>
      <c r="O70" s="230"/>
      <c r="P70" s="230"/>
      <c r="Q70" s="230"/>
      <c r="R70" s="230"/>
      <c r="S70" s="230"/>
      <c r="T70" s="230"/>
      <c r="U70" s="230"/>
      <c r="V70" s="230"/>
      <c r="W70" s="228"/>
      <c r="X70" s="228"/>
    </row>
    <row r="71" spans="1:24" ht="17.45" customHeight="1">
      <c r="A71" s="71"/>
      <c r="B71" s="98"/>
      <c r="C71" s="88"/>
      <c r="D71" s="215"/>
      <c r="E71" s="217"/>
      <c r="F71" s="143"/>
      <c r="G71" s="149" t="str">
        <f>IF(F71="",IF(D71="","",ROUNDDOWN(D71*F72,0)),IF(D71="","",ROUNDDOWN(D71*F71,0)))</f>
        <v/>
      </c>
      <c r="H71" s="87"/>
      <c r="I71" s="28"/>
      <c r="J71" s="28"/>
      <c r="K71" s="28"/>
      <c r="L71" s="28"/>
      <c r="M71" s="28"/>
      <c r="N71" s="230"/>
      <c r="O71" s="230"/>
      <c r="P71" s="230"/>
      <c r="Q71" s="230"/>
      <c r="R71" s="230"/>
      <c r="S71" s="230"/>
      <c r="T71" s="230"/>
      <c r="U71" s="228"/>
      <c r="V71" s="228"/>
      <c r="W71" s="228"/>
      <c r="X71" s="228"/>
    </row>
    <row r="72" spans="1:24" ht="17.45" customHeight="1">
      <c r="A72" s="72"/>
      <c r="B72" s="212"/>
      <c r="C72" s="89"/>
      <c r="D72" s="135"/>
      <c r="E72" s="127"/>
      <c r="F72" s="144"/>
      <c r="G72" s="139" t="str">
        <f>IF(D72="","",ROUNDDOWN(D72*F72,0))</f>
        <v/>
      </c>
      <c r="H72" s="86"/>
      <c r="I72" s="226" t="str">
        <f>G72</f>
        <v/>
      </c>
      <c r="J72" s="28"/>
      <c r="K72" s="28"/>
      <c r="L72" s="28"/>
      <c r="M72" s="28"/>
      <c r="N72" s="230"/>
      <c r="O72" s="230"/>
      <c r="P72" s="230"/>
      <c r="Q72" s="230"/>
      <c r="R72" s="230"/>
      <c r="S72" s="230"/>
      <c r="T72" s="230"/>
      <c r="U72" s="230"/>
      <c r="V72" s="230"/>
      <c r="W72" s="228"/>
      <c r="X72" s="228"/>
    </row>
    <row r="73" spans="1:24" ht="17.45" customHeight="1">
      <c r="A73" s="71"/>
      <c r="B73" s="98"/>
      <c r="C73" s="88"/>
      <c r="D73" s="215"/>
      <c r="E73" s="217"/>
      <c r="F73" s="143"/>
      <c r="G73" s="149" t="str">
        <f>IF(F73="",IF(D73="","",ROUNDDOWN(D73*F74,0)),IF(D73="","",ROUNDDOWN(D73*F73,0)))</f>
        <v/>
      </c>
      <c r="H73" s="87"/>
      <c r="I73" s="28"/>
      <c r="J73" s="28"/>
      <c r="K73" s="28"/>
      <c r="L73" s="28"/>
      <c r="M73" s="28"/>
      <c r="N73" s="230"/>
      <c r="O73" s="230"/>
      <c r="P73" s="230"/>
      <c r="Q73" s="230"/>
      <c r="R73" s="230"/>
      <c r="S73" s="230"/>
      <c r="T73" s="230"/>
      <c r="U73" s="228"/>
      <c r="V73" s="228"/>
      <c r="W73" s="228"/>
      <c r="X73" s="228"/>
    </row>
    <row r="74" spans="1:24" ht="17.45" customHeight="1">
      <c r="A74" s="72"/>
      <c r="B74" s="212"/>
      <c r="C74" s="89"/>
      <c r="D74" s="135"/>
      <c r="E74" s="127"/>
      <c r="F74" s="144"/>
      <c r="G74" s="139" t="str">
        <f>IF(D74="","",ROUNDDOWN(D74*F74,0))</f>
        <v/>
      </c>
      <c r="H74" s="86"/>
      <c r="I74" s="226" t="str">
        <f>G74</f>
        <v/>
      </c>
      <c r="J74" s="28"/>
      <c r="K74" s="28"/>
      <c r="L74" s="28"/>
      <c r="M74" s="28"/>
      <c r="N74" s="230"/>
      <c r="O74" s="230"/>
      <c r="P74" s="230"/>
      <c r="Q74" s="230"/>
      <c r="R74" s="230"/>
      <c r="S74" s="230"/>
      <c r="T74" s="230"/>
      <c r="U74" s="230"/>
      <c r="V74" s="230"/>
      <c r="W74" s="228"/>
      <c r="X74" s="228"/>
    </row>
    <row r="75" spans="1:24" ht="17.45" customHeight="1">
      <c r="A75" s="71"/>
      <c r="B75" s="98"/>
      <c r="C75" s="88"/>
      <c r="D75" s="215"/>
      <c r="E75" s="217"/>
      <c r="F75" s="143"/>
      <c r="G75" s="149" t="str">
        <f>IF(F75="",IF(D75="","",ROUNDDOWN(D75*F76,0)),IF(D75="","",ROUNDDOWN(D75*F75,0)))</f>
        <v/>
      </c>
      <c r="H75" s="87"/>
      <c r="I75" s="28"/>
      <c r="J75" s="28"/>
      <c r="K75" s="28"/>
      <c r="L75" s="28"/>
      <c r="M75" s="28"/>
      <c r="N75" s="230"/>
      <c r="O75" s="230"/>
      <c r="P75" s="230"/>
      <c r="Q75" s="230"/>
      <c r="R75" s="230"/>
      <c r="S75" s="230"/>
      <c r="T75" s="230"/>
      <c r="U75" s="228"/>
      <c r="V75" s="228"/>
      <c r="W75" s="228"/>
      <c r="X75" s="228"/>
    </row>
    <row r="76" spans="1:24" ht="17.45" customHeight="1">
      <c r="A76" s="72"/>
      <c r="B76" s="212"/>
      <c r="C76" s="89"/>
      <c r="D76" s="135"/>
      <c r="E76" s="127"/>
      <c r="F76" s="144"/>
      <c r="G76" s="139" t="str">
        <f>IF(D76="","",ROUNDDOWN(D76*F76,0))</f>
        <v/>
      </c>
      <c r="H76" s="86"/>
      <c r="I76" s="226" t="str">
        <f>G76</f>
        <v/>
      </c>
      <c r="J76" s="28"/>
      <c r="K76" s="28"/>
      <c r="L76" s="28"/>
      <c r="M76" s="28"/>
      <c r="N76" s="230"/>
      <c r="O76" s="230"/>
      <c r="P76" s="230"/>
      <c r="Q76" s="230"/>
      <c r="R76" s="230"/>
      <c r="S76" s="230"/>
      <c r="T76" s="230"/>
      <c r="U76" s="230"/>
      <c r="V76" s="230"/>
      <c r="W76" s="228"/>
      <c r="X76" s="228"/>
    </row>
    <row r="77" spans="1:24" ht="17.45" customHeight="1">
      <c r="A77" s="71"/>
      <c r="B77" s="98"/>
      <c r="C77" s="88"/>
      <c r="D77" s="215"/>
      <c r="E77" s="217"/>
      <c r="F77" s="143"/>
      <c r="G77" s="149" t="str">
        <f>IF(F77="",IF(D77="","",ROUNDDOWN(D77*F78,0)),IF(D77="","",ROUNDDOWN(D77*F77,0)))</f>
        <v/>
      </c>
      <c r="H77" s="87"/>
      <c r="I77" s="28"/>
      <c r="J77" s="28"/>
      <c r="K77" s="28"/>
      <c r="L77" s="28"/>
      <c r="M77" s="28"/>
      <c r="N77" s="230"/>
      <c r="O77" s="230"/>
      <c r="P77" s="230"/>
      <c r="Q77" s="230"/>
      <c r="R77" s="230"/>
      <c r="S77" s="230"/>
      <c r="T77" s="230"/>
      <c r="U77" s="228"/>
      <c r="V77" s="228"/>
      <c r="W77" s="228"/>
      <c r="X77" s="228"/>
    </row>
    <row r="78" spans="1:24" ht="17.45" customHeight="1">
      <c r="A78" s="72"/>
      <c r="B78" s="212"/>
      <c r="C78" s="89"/>
      <c r="D78" s="135"/>
      <c r="E78" s="127"/>
      <c r="F78" s="144"/>
      <c r="G78" s="139" t="str">
        <f>IF(D78="","",ROUNDDOWN(D78*F78,0))</f>
        <v/>
      </c>
      <c r="H78" s="86"/>
      <c r="I78" s="226" t="str">
        <f>G78</f>
        <v/>
      </c>
      <c r="J78" s="28"/>
      <c r="K78" s="28"/>
      <c r="L78" s="28"/>
      <c r="M78" s="28"/>
      <c r="N78" s="230"/>
      <c r="O78" s="230"/>
      <c r="P78" s="230"/>
      <c r="Q78" s="230"/>
      <c r="R78" s="230"/>
      <c r="S78" s="230"/>
      <c r="T78" s="230"/>
      <c r="U78" s="230"/>
      <c r="V78" s="230"/>
      <c r="W78" s="228"/>
      <c r="X78" s="228"/>
    </row>
    <row r="79" spans="1:24" ht="17.45" customHeight="1">
      <c r="A79" s="71"/>
      <c r="B79" s="98"/>
      <c r="C79" s="88"/>
      <c r="D79" s="215"/>
      <c r="E79" s="217"/>
      <c r="F79" s="143"/>
      <c r="G79" s="149" t="str">
        <f>IF(F79="",IF(D79="","",ROUNDDOWN(D79*F80,0)),IF(D79="","",ROUNDDOWN(D79*F79,0)))</f>
        <v/>
      </c>
      <c r="H79" s="87"/>
      <c r="I79" s="28"/>
      <c r="J79" s="28"/>
      <c r="K79" s="28"/>
      <c r="L79" s="28"/>
      <c r="M79" s="28"/>
      <c r="N79" s="230"/>
      <c r="O79" s="230"/>
      <c r="P79" s="230"/>
      <c r="Q79" s="230"/>
      <c r="R79" s="230"/>
      <c r="S79" s="230"/>
      <c r="T79" s="230"/>
      <c r="U79" s="228"/>
      <c r="V79" s="228"/>
      <c r="W79" s="228"/>
      <c r="X79" s="228"/>
    </row>
    <row r="80" spans="1:24" ht="17.45" customHeight="1">
      <c r="A80" s="72"/>
      <c r="B80" s="212"/>
      <c r="C80" s="89"/>
      <c r="D80" s="216"/>
      <c r="E80" s="127"/>
      <c r="F80" s="144"/>
      <c r="G80" s="139" t="str">
        <f>IF(D80="","",ROUNDDOWN(D80*F80,0))</f>
        <v/>
      </c>
      <c r="H80" s="86"/>
      <c r="I80" s="226" t="str">
        <f>G80</f>
        <v/>
      </c>
      <c r="J80" s="28"/>
      <c r="K80" s="28"/>
      <c r="L80" s="28"/>
      <c r="M80" s="28"/>
      <c r="N80" s="230"/>
      <c r="O80" s="230"/>
      <c r="P80" s="230"/>
      <c r="Q80" s="230"/>
      <c r="R80" s="230"/>
      <c r="S80" s="230"/>
      <c r="T80" s="230"/>
      <c r="U80" s="230"/>
      <c r="V80" s="230"/>
      <c r="W80" s="228"/>
      <c r="X80" s="228"/>
    </row>
    <row r="81" spans="1:24" ht="17.45" customHeight="1">
      <c r="A81" s="71"/>
      <c r="B81" s="98"/>
      <c r="C81" s="88"/>
      <c r="D81" s="215"/>
      <c r="E81" s="217"/>
      <c r="F81" s="143"/>
      <c r="G81" s="149" t="str">
        <f>IF(F81="",IF(D81="","",ROUNDDOWN(D81*F82,0)),IF(D81="","",ROUNDDOWN(D81*F81,0)))</f>
        <v/>
      </c>
      <c r="H81" s="87"/>
      <c r="I81" s="28"/>
      <c r="J81" s="28"/>
      <c r="K81" s="28"/>
      <c r="L81" s="28"/>
      <c r="M81" s="28"/>
      <c r="N81" s="230"/>
      <c r="O81" s="230"/>
      <c r="P81" s="230"/>
      <c r="Q81" s="230"/>
      <c r="R81" s="230"/>
      <c r="S81" s="230"/>
      <c r="T81" s="230"/>
      <c r="U81" s="228"/>
      <c r="V81" s="228"/>
      <c r="W81" s="228"/>
      <c r="X81" s="228"/>
    </row>
    <row r="82" spans="1:24" ht="17.45" customHeight="1">
      <c r="A82" s="72"/>
      <c r="B82" s="212"/>
      <c r="C82" s="89"/>
      <c r="D82" s="135"/>
      <c r="E82" s="127"/>
      <c r="F82" s="144"/>
      <c r="G82" s="139" t="str">
        <f>IF(D82="","",ROUNDDOWN(D82*F82,0))</f>
        <v/>
      </c>
      <c r="H82" s="86"/>
      <c r="I82" s="226" t="str">
        <f>G82</f>
        <v/>
      </c>
      <c r="J82" s="28"/>
      <c r="K82" s="28"/>
      <c r="L82" s="28"/>
      <c r="M82" s="28"/>
      <c r="N82" s="230"/>
      <c r="O82" s="230"/>
      <c r="P82" s="230"/>
      <c r="Q82" s="230"/>
      <c r="R82" s="230"/>
      <c r="S82" s="230"/>
      <c r="T82" s="230"/>
      <c r="U82" s="230"/>
      <c r="V82" s="230"/>
      <c r="W82" s="228"/>
      <c r="X82" s="228"/>
    </row>
    <row r="83" spans="1:24" ht="17.45" customHeight="1">
      <c r="A83" s="71"/>
      <c r="B83" s="98"/>
      <c r="C83" s="88"/>
      <c r="D83" s="215"/>
      <c r="E83" s="217"/>
      <c r="F83" s="143"/>
      <c r="G83" s="149" t="str">
        <f>IF(F83="",IF(D83="","",ROUNDDOWN(D83*F84,0)),IF(D83="","",ROUNDDOWN(D83*F83,0)))</f>
        <v/>
      </c>
      <c r="H83" s="87"/>
      <c r="I83" s="223"/>
      <c r="J83" s="28"/>
      <c r="K83" s="28"/>
      <c r="L83" s="28"/>
      <c r="M83" s="28"/>
      <c r="N83" s="230"/>
      <c r="O83" s="230"/>
      <c r="P83" s="230"/>
      <c r="Q83" s="230"/>
      <c r="R83" s="230"/>
      <c r="S83" s="230"/>
      <c r="T83" s="230"/>
      <c r="U83" s="228"/>
      <c r="V83" s="228"/>
      <c r="W83" s="228"/>
      <c r="X83" s="228"/>
    </row>
    <row r="84" spans="1:24" ht="17.45" customHeight="1">
      <c r="A84" s="72"/>
      <c r="B84" s="212"/>
      <c r="C84" s="89"/>
      <c r="D84" s="135"/>
      <c r="E84" s="127"/>
      <c r="F84" s="144"/>
      <c r="G84" s="139" t="str">
        <f>IF(D84="","",ROUNDDOWN(D84*F84,0))</f>
        <v/>
      </c>
      <c r="H84" s="86"/>
      <c r="I84" s="226" t="str">
        <f>G84</f>
        <v/>
      </c>
      <c r="J84" s="28"/>
      <c r="K84" s="28"/>
      <c r="L84" s="28"/>
      <c r="M84" s="28"/>
      <c r="N84" s="230"/>
      <c r="O84" s="230"/>
      <c r="P84" s="230"/>
      <c r="Q84" s="230"/>
      <c r="R84" s="230"/>
      <c r="S84" s="230"/>
      <c r="T84" s="230"/>
      <c r="U84" s="230"/>
      <c r="V84" s="230"/>
      <c r="W84" s="228"/>
      <c r="X84" s="228"/>
    </row>
    <row r="85" spans="1:24" ht="17.45" customHeight="1">
      <c r="A85" s="71"/>
      <c r="B85" s="98"/>
      <c r="C85" s="88"/>
      <c r="D85" s="133"/>
      <c r="E85" s="217"/>
      <c r="F85" s="143"/>
      <c r="G85" s="149" t="str">
        <f>IF(F85="",IF(D85="","",ROUNDDOWN(D85*F86,0)),IF(D85="","",ROUNDDOWN(D85*F85,0)))</f>
        <v/>
      </c>
      <c r="H85" s="87"/>
      <c r="I85" s="223"/>
      <c r="J85" s="28"/>
      <c r="K85" s="28"/>
      <c r="L85" s="28"/>
      <c r="M85" s="28"/>
      <c r="N85" s="230"/>
      <c r="O85" s="230"/>
      <c r="P85" s="230"/>
      <c r="Q85" s="230"/>
      <c r="R85" s="230"/>
      <c r="S85" s="230"/>
      <c r="T85" s="230"/>
      <c r="U85" s="228"/>
      <c r="V85" s="228"/>
      <c r="W85" s="228"/>
      <c r="X85" s="228"/>
    </row>
    <row r="86" spans="1:24" ht="17.45" customHeight="1">
      <c r="A86" s="72"/>
      <c r="B86" s="212"/>
      <c r="C86" s="89"/>
      <c r="D86" s="135"/>
      <c r="E86" s="127"/>
      <c r="F86" s="144"/>
      <c r="G86" s="139" t="str">
        <f>IF(D86="","",ROUNDDOWN(D86*F86,0))</f>
        <v/>
      </c>
      <c r="H86" s="86"/>
      <c r="I86" s="226" t="str">
        <f>G86</f>
        <v/>
      </c>
      <c r="J86" s="28"/>
      <c r="K86" s="28"/>
      <c r="L86" s="28"/>
      <c r="M86" s="28"/>
      <c r="N86" s="230"/>
      <c r="O86" s="230"/>
      <c r="P86" s="230"/>
      <c r="Q86" s="230"/>
      <c r="R86" s="230"/>
      <c r="S86" s="230"/>
      <c r="T86" s="230"/>
      <c r="U86" s="230"/>
      <c r="V86" s="230"/>
      <c r="W86" s="228"/>
      <c r="X86" s="228"/>
    </row>
    <row r="87" spans="1:24" ht="17.45" customHeight="1">
      <c r="A87" s="71"/>
      <c r="B87" s="98"/>
      <c r="C87" s="88"/>
      <c r="D87" s="133"/>
      <c r="E87" s="217"/>
      <c r="F87" s="143"/>
      <c r="G87" s="149" t="str">
        <f>IF(F87="",IF(D87="","",ROUNDDOWN(D87*F88,0)),IF(D87="","",ROUNDDOWN(D87*F87,0)))</f>
        <v/>
      </c>
      <c r="H87" s="87"/>
      <c r="I87" s="223"/>
      <c r="J87" s="28"/>
      <c r="K87" s="28"/>
      <c r="L87" s="28"/>
      <c r="M87" s="28"/>
      <c r="N87" s="230"/>
      <c r="O87" s="230"/>
      <c r="P87" s="230"/>
      <c r="Q87" s="230"/>
      <c r="R87" s="230"/>
      <c r="S87" s="230"/>
      <c r="T87" s="230"/>
      <c r="U87" s="228"/>
      <c r="V87" s="228"/>
      <c r="W87" s="228"/>
      <c r="X87" s="228"/>
    </row>
    <row r="88" spans="1:24" ht="17.45" customHeight="1">
      <c r="A88" s="72"/>
      <c r="B88" s="212"/>
      <c r="C88" s="89"/>
      <c r="D88" s="135"/>
      <c r="E88" s="127"/>
      <c r="F88" s="144"/>
      <c r="G88" s="139" t="str">
        <f>IF(D88="","",ROUNDDOWN(D88*F88,0))</f>
        <v/>
      </c>
      <c r="H88" s="86"/>
      <c r="I88" s="226" t="str">
        <f>G88</f>
        <v/>
      </c>
      <c r="J88" s="28"/>
      <c r="K88" s="28"/>
      <c r="L88" s="28"/>
      <c r="M88" s="28"/>
      <c r="N88" s="230"/>
      <c r="O88" s="230"/>
      <c r="P88" s="230"/>
      <c r="Q88" s="230"/>
      <c r="R88" s="230"/>
      <c r="S88" s="230"/>
      <c r="T88" s="230"/>
      <c r="U88" s="230"/>
      <c r="V88" s="230"/>
      <c r="W88" s="228"/>
      <c r="X88" s="228"/>
    </row>
    <row r="89" spans="1:24" ht="17.45" customHeight="1">
      <c r="A89" s="71"/>
      <c r="B89" s="98"/>
      <c r="C89" s="88"/>
      <c r="D89" s="215"/>
      <c r="E89" s="217"/>
      <c r="F89" s="143"/>
      <c r="G89" s="149" t="str">
        <f>IF(F89="",IF(D89="","",ROUNDDOWN(D89*F90,0)),IF(D89="","",ROUNDDOWN(D89*F89,0)))</f>
        <v/>
      </c>
      <c r="H89" s="87"/>
      <c r="I89" s="223"/>
      <c r="J89" s="28"/>
      <c r="K89" s="28"/>
      <c r="L89" s="28"/>
      <c r="M89" s="28"/>
      <c r="N89" s="230"/>
      <c r="O89" s="230"/>
      <c r="P89" s="230"/>
      <c r="Q89" s="230"/>
      <c r="R89" s="230"/>
      <c r="S89" s="230"/>
      <c r="T89" s="230"/>
      <c r="U89" s="228"/>
      <c r="V89" s="228"/>
      <c r="W89" s="228"/>
      <c r="X89" s="228"/>
    </row>
    <row r="90" spans="1:24" ht="17.45" customHeight="1">
      <c r="A90" s="72"/>
      <c r="B90" s="212"/>
      <c r="C90" s="89"/>
      <c r="D90" s="216"/>
      <c r="E90" s="127"/>
      <c r="F90" s="144"/>
      <c r="G90" s="139" t="str">
        <f>IF(D90="","",ROUNDDOWN(D90*F90,0))</f>
        <v/>
      </c>
      <c r="H90" s="86"/>
      <c r="I90" s="236" t="str">
        <f>G90</f>
        <v/>
      </c>
      <c r="J90" s="28"/>
      <c r="K90" s="28"/>
      <c r="L90" s="28"/>
      <c r="M90" s="28"/>
      <c r="N90" s="230"/>
      <c r="O90" s="230"/>
      <c r="P90" s="230"/>
      <c r="Q90" s="230"/>
      <c r="R90" s="230"/>
      <c r="S90" s="230"/>
      <c r="T90" s="230"/>
      <c r="U90" s="228"/>
      <c r="V90" s="228"/>
      <c r="W90" s="228"/>
      <c r="X90" s="228"/>
    </row>
    <row r="91" spans="1:24" ht="17.45" customHeight="1">
      <c r="A91" s="71"/>
      <c r="B91" s="98"/>
      <c r="C91" s="88"/>
      <c r="D91" s="215"/>
      <c r="E91" s="217"/>
      <c r="F91" s="143"/>
      <c r="G91" s="143"/>
      <c r="H91" s="87"/>
      <c r="I91" s="223"/>
      <c r="J91" s="28"/>
      <c r="K91" s="28"/>
      <c r="L91" s="28"/>
      <c r="M91" s="28"/>
      <c r="N91" s="230"/>
      <c r="O91" s="230"/>
      <c r="P91" s="230"/>
      <c r="Q91" s="230"/>
      <c r="R91" s="230"/>
      <c r="S91" s="230"/>
      <c r="T91" s="230"/>
      <c r="U91" s="228"/>
      <c r="V91" s="228"/>
      <c r="W91" s="228"/>
      <c r="X91" s="228"/>
    </row>
    <row r="92" spans="1:24" ht="17.45" customHeight="1">
      <c r="A92" s="72"/>
      <c r="B92" s="93" t="s">
        <v>46</v>
      </c>
      <c r="C92" s="89"/>
      <c r="D92" s="216"/>
      <c r="E92" s="127"/>
      <c r="F92" s="144"/>
      <c r="G92" s="221">
        <f>I92</f>
        <v>0</v>
      </c>
      <c r="H92" s="86"/>
      <c r="I92" s="223">
        <f>SUM(I63:I90)</f>
        <v>0</v>
      </c>
      <c r="J92" s="28"/>
      <c r="K92" s="28"/>
      <c r="L92" s="28"/>
      <c r="M92" s="28"/>
      <c r="N92" s="230"/>
      <c r="O92" s="230"/>
      <c r="P92" s="230"/>
      <c r="Q92" s="230"/>
      <c r="R92" s="230"/>
      <c r="S92" s="230"/>
      <c r="T92" s="230"/>
      <c r="U92" s="230"/>
      <c r="V92" s="230"/>
      <c r="W92" s="228"/>
      <c r="X92" s="228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5" fitToWidth="1" fitToHeight="1" orientation="landscape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4"/>
  </sheetPr>
  <dimension ref="A1:X92"/>
  <sheetViews>
    <sheetView showZeros="0" view="pageBreakPreview" zoomScaleSheetLayoutView="100" workbookViewId="0">
      <selection activeCell="F13" sqref="F13"/>
    </sheetView>
  </sheetViews>
  <sheetFormatPr defaultColWidth="9" defaultRowHeight="16.5" customHeight="1"/>
  <cols>
    <col min="1" max="1" width="5.125" style="204" customWidth="1"/>
    <col min="2" max="2" width="22.5" style="205" customWidth="1"/>
    <col min="3" max="3" width="32.875" style="206" customWidth="1"/>
    <col min="4" max="4" width="11.125" style="207" customWidth="1"/>
    <col min="5" max="5" width="5.125" style="204" customWidth="1"/>
    <col min="6" max="6" width="12.75" style="208" customWidth="1"/>
    <col min="7" max="7" width="17.75" style="208" customWidth="1"/>
    <col min="8" max="8" width="27.75" style="209" customWidth="1"/>
    <col min="9" max="9" width="12.75" style="1" customWidth="1"/>
    <col min="10" max="10" width="9.625" style="1" customWidth="1"/>
    <col min="11" max="11" width="11.625" style="1" bestFit="1" customWidth="1"/>
    <col min="12" max="13" width="9.375" style="1" customWidth="1"/>
    <col min="14" max="14" width="13.875" style="63" bestFit="1" customWidth="1"/>
    <col min="15" max="15" width="3.75" style="63" customWidth="1"/>
    <col min="16" max="16" width="11.625" style="63" bestFit="1" customWidth="1"/>
    <col min="17" max="17" width="11.625" style="63" customWidth="1"/>
    <col min="18" max="18" width="11.875" style="63" customWidth="1"/>
    <col min="19" max="19" width="13.375" style="63" customWidth="1"/>
    <col min="20" max="20" width="12.375" style="63" customWidth="1"/>
    <col min="21" max="21" width="14.125" style="63" bestFit="1" customWidth="1"/>
    <col min="22" max="22" width="14.75" style="63" customWidth="1"/>
    <col min="23" max="16384" width="9" style="63"/>
  </cols>
  <sheetData>
    <row r="1" spans="1:24" ht="20.100000000000001" customHeight="1">
      <c r="A1" s="71" t="s">
        <v>33</v>
      </c>
      <c r="B1" s="210" t="s">
        <v>11</v>
      </c>
      <c r="C1" s="210" t="s">
        <v>35</v>
      </c>
      <c r="D1" s="213" t="s">
        <v>12</v>
      </c>
      <c r="E1" s="71" t="s">
        <v>16</v>
      </c>
      <c r="F1" s="218" t="s">
        <v>2</v>
      </c>
      <c r="G1" s="218" t="s">
        <v>1</v>
      </c>
      <c r="H1" s="222" t="s">
        <v>7</v>
      </c>
      <c r="I1" s="29"/>
      <c r="J1" s="29"/>
      <c r="K1" s="29"/>
      <c r="L1" s="29"/>
      <c r="M1" s="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0.100000000000001" customHeight="1">
      <c r="A2" s="72"/>
      <c r="B2" s="211"/>
      <c r="C2" s="211"/>
      <c r="D2" s="214"/>
      <c r="E2" s="72"/>
      <c r="F2" s="219"/>
      <c r="G2" s="219"/>
      <c r="H2" s="77"/>
      <c r="I2" s="29"/>
      <c r="J2" s="29"/>
      <c r="K2" s="227"/>
      <c r="L2" s="29"/>
      <c r="M2" s="29"/>
      <c r="N2" s="229"/>
      <c r="O2" s="228"/>
      <c r="P2" s="229"/>
      <c r="Q2" s="229"/>
      <c r="R2" s="229"/>
      <c r="S2" s="229"/>
      <c r="T2" s="229"/>
      <c r="U2" s="229"/>
      <c r="V2" s="228"/>
      <c r="W2" s="228"/>
      <c r="X2" s="228"/>
    </row>
    <row r="3" spans="1:24" ht="17.45" customHeight="1">
      <c r="A3" s="71"/>
      <c r="B3" s="95"/>
      <c r="C3" s="88"/>
      <c r="D3" s="215"/>
      <c r="E3" s="217"/>
      <c r="F3" s="143"/>
      <c r="G3" s="149" t="str">
        <f>IF(F3="",IF(D3="","",ROUNDDOWN(D3*F4,0)),IF(D3="","",ROUNDDOWN(D3*F3,0)))</f>
        <v/>
      </c>
      <c r="H3" s="87"/>
      <c r="I3" s="28"/>
      <c r="J3" s="28"/>
      <c r="K3" s="28"/>
      <c r="L3" s="28"/>
      <c r="M3" s="28"/>
      <c r="N3" s="230"/>
      <c r="O3" s="230"/>
      <c r="P3" s="230"/>
      <c r="Q3" s="230"/>
      <c r="R3" s="230"/>
      <c r="S3" s="230"/>
      <c r="T3" s="230"/>
      <c r="U3" s="228"/>
      <c r="V3" s="228"/>
      <c r="W3" s="228"/>
      <c r="X3" s="228"/>
    </row>
    <row r="4" spans="1:24" ht="17.45" customHeight="1">
      <c r="A4" s="72">
        <f>'建築工事（救助訓練塔）総括'!A10</f>
        <v>3</v>
      </c>
      <c r="B4" s="235" t="str">
        <f>'建築工事（救助訓練塔）総括'!B10</f>
        <v>地業工事</v>
      </c>
      <c r="C4" s="89"/>
      <c r="D4" s="216"/>
      <c r="E4" s="127"/>
      <c r="F4" s="144"/>
      <c r="G4" s="139" t="str">
        <f>IF(D4="","",ROUNDDOWN(D4*F4,0))</f>
        <v/>
      </c>
      <c r="H4" s="86"/>
      <c r="I4" s="226" t="str">
        <f>G4</f>
        <v/>
      </c>
      <c r="J4" s="28"/>
      <c r="K4" s="28"/>
      <c r="L4" s="28"/>
      <c r="M4" s="28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17.45" customHeight="1">
      <c r="A5" s="71"/>
      <c r="B5" s="98"/>
      <c r="C5" s="88"/>
      <c r="D5" s="215"/>
      <c r="E5" s="217"/>
      <c r="F5" s="143"/>
      <c r="G5" s="149" t="str">
        <f>IF(F5="",IF(D5="","",ROUNDDOWN(D5*F6,0)),IF(D5="","",ROUNDDOWN(D5*F5,0)))</f>
        <v/>
      </c>
      <c r="H5" s="87"/>
      <c r="I5" s="223"/>
      <c r="J5" s="28"/>
      <c r="M5" s="28"/>
      <c r="N5" s="230"/>
      <c r="O5" s="230"/>
      <c r="P5" s="230"/>
      <c r="Q5" s="230"/>
      <c r="R5" s="230"/>
      <c r="S5" s="230"/>
      <c r="T5" s="230"/>
      <c r="U5" s="228"/>
      <c r="V5" s="228"/>
      <c r="W5" s="228"/>
      <c r="X5" s="228"/>
    </row>
    <row r="6" spans="1:24" ht="17.45" customHeight="1">
      <c r="A6" s="72"/>
      <c r="B6" s="212" t="s">
        <v>77</v>
      </c>
      <c r="C6" s="89" t="s">
        <v>24</v>
      </c>
      <c r="D6" s="216">
        <v>10.3</v>
      </c>
      <c r="E6" s="127" t="s">
        <v>89</v>
      </c>
      <c r="F6" s="144">
        <v>2750</v>
      </c>
      <c r="G6" s="139">
        <f>IF(D6="","",ROUNDDOWN(D6*F6,0))</f>
        <v>28325</v>
      </c>
      <c r="H6" s="86"/>
      <c r="I6" s="226">
        <f>G6</f>
        <v>28325</v>
      </c>
      <c r="J6" s="28"/>
      <c r="K6" s="28" t="s">
        <v>317</v>
      </c>
      <c r="L6" s="28" t="s">
        <v>10</v>
      </c>
      <c r="M6" s="28"/>
      <c r="N6" s="230"/>
      <c r="O6" s="230"/>
      <c r="P6" s="230"/>
      <c r="Q6" s="230"/>
      <c r="R6" s="230"/>
      <c r="S6" s="230"/>
      <c r="T6" s="230"/>
      <c r="U6" s="228"/>
      <c r="V6" s="228"/>
      <c r="W6" s="228"/>
      <c r="X6" s="228"/>
    </row>
    <row r="7" spans="1:24" ht="17.45" customHeight="1">
      <c r="A7" s="71"/>
      <c r="B7" s="98"/>
      <c r="C7" s="88"/>
      <c r="D7" s="215"/>
      <c r="E7" s="217"/>
      <c r="F7" s="143"/>
      <c r="G7" s="149" t="str">
        <f>IF(F7="",IF(D7="","",ROUNDDOWN(D7*F8,0)),IF(D7="","",ROUNDDOWN(D7*F7,0)))</f>
        <v/>
      </c>
      <c r="H7" s="87"/>
      <c r="I7" s="28"/>
      <c r="J7" s="28"/>
      <c r="K7" s="28"/>
      <c r="L7" s="28"/>
      <c r="M7" s="28"/>
      <c r="N7" s="230"/>
      <c r="O7" s="230"/>
      <c r="P7" s="230"/>
      <c r="Q7" s="230"/>
      <c r="R7" s="230"/>
      <c r="S7" s="230"/>
      <c r="T7" s="230"/>
      <c r="U7" s="228"/>
      <c r="V7" s="228"/>
      <c r="W7" s="228"/>
      <c r="X7" s="228"/>
    </row>
    <row r="8" spans="1:24" ht="17.45" customHeight="1">
      <c r="A8" s="72"/>
      <c r="B8" s="212" t="s">
        <v>90</v>
      </c>
      <c r="C8" s="89" t="s">
        <v>88</v>
      </c>
      <c r="D8" s="216">
        <v>63.8</v>
      </c>
      <c r="E8" s="127" t="s">
        <v>0</v>
      </c>
      <c r="F8" s="144">
        <v>280</v>
      </c>
      <c r="G8" s="139">
        <f>IF(D8="","",ROUNDDOWN(D8*F8,0))</f>
        <v>17864</v>
      </c>
      <c r="H8" s="86"/>
      <c r="I8" s="226">
        <f>G8</f>
        <v>17864</v>
      </c>
      <c r="J8" s="28"/>
      <c r="K8" s="28" t="s">
        <v>318</v>
      </c>
      <c r="L8" s="28" t="s">
        <v>80</v>
      </c>
      <c r="M8" s="28"/>
      <c r="N8" s="230"/>
      <c r="O8" s="230"/>
      <c r="P8" s="230"/>
      <c r="Q8" s="230"/>
      <c r="R8" s="230"/>
      <c r="S8" s="230"/>
      <c r="T8" s="230"/>
      <c r="U8" s="230"/>
      <c r="V8" s="230"/>
      <c r="W8" s="228"/>
      <c r="X8" s="228"/>
    </row>
    <row r="9" spans="1:24" ht="17.45" customHeight="1">
      <c r="A9" s="71"/>
      <c r="B9" s="98"/>
      <c r="C9" s="88"/>
      <c r="D9" s="215"/>
      <c r="E9" s="217"/>
      <c r="F9" s="143"/>
      <c r="G9" s="149" t="str">
        <f>IF(F9="",IF(D9="","",ROUNDDOWN(D9*F10,0)),IF(D9="","",ROUNDDOWN(D9*F9,0)))</f>
        <v/>
      </c>
      <c r="H9" s="87"/>
      <c r="I9" s="28"/>
      <c r="J9" s="28"/>
      <c r="K9" s="28"/>
      <c r="L9" s="28"/>
      <c r="M9" s="28"/>
      <c r="N9" s="230"/>
      <c r="O9" s="230"/>
      <c r="P9" s="230"/>
      <c r="Q9" s="230"/>
      <c r="R9" s="230"/>
      <c r="S9" s="230"/>
      <c r="T9" s="230"/>
      <c r="U9" s="228"/>
      <c r="V9" s="228"/>
      <c r="W9" s="228"/>
      <c r="X9" s="228"/>
    </row>
    <row r="10" spans="1:24" ht="17.45" customHeight="1">
      <c r="A10" s="72"/>
      <c r="B10" s="212" t="s">
        <v>143</v>
      </c>
      <c r="C10" s="89" t="s">
        <v>315</v>
      </c>
      <c r="D10" s="216">
        <v>63.8</v>
      </c>
      <c r="E10" s="127" t="s">
        <v>0</v>
      </c>
      <c r="F10" s="144">
        <v>2160</v>
      </c>
      <c r="G10" s="139">
        <f>IF(D10="","",ROUNDDOWN(D10*F10,0))</f>
        <v>137808</v>
      </c>
      <c r="H10" s="86"/>
      <c r="I10" s="226">
        <f>G10</f>
        <v>137808</v>
      </c>
      <c r="J10" s="28"/>
      <c r="K10" s="28"/>
      <c r="L10" s="28" t="s">
        <v>313</v>
      </c>
      <c r="M10" s="28"/>
      <c r="N10" s="230"/>
      <c r="O10" s="230"/>
      <c r="P10" s="230"/>
      <c r="Q10" s="230"/>
      <c r="R10" s="230"/>
      <c r="S10" s="230"/>
      <c r="T10" s="230"/>
      <c r="U10" s="230"/>
      <c r="V10" s="230"/>
      <c r="W10" s="228"/>
      <c r="X10" s="228"/>
    </row>
    <row r="11" spans="1:24" ht="17.45" customHeight="1">
      <c r="A11" s="71"/>
      <c r="B11" s="98"/>
      <c r="C11" s="88"/>
      <c r="D11" s="215"/>
      <c r="E11" s="217"/>
      <c r="F11" s="143"/>
      <c r="G11" s="149" t="str">
        <f>IF(F11="",IF(D11="","",ROUNDDOWN(D11*F12,0)),IF(D11="","",ROUNDDOWN(D11*F11,0)))</f>
        <v/>
      </c>
      <c r="H11" s="87"/>
      <c r="I11" s="28"/>
      <c r="J11" s="28"/>
      <c r="K11" s="28"/>
      <c r="L11" s="28"/>
      <c r="M11" s="28"/>
      <c r="N11" s="230"/>
      <c r="O11" s="230"/>
      <c r="P11" s="230"/>
      <c r="Q11" s="230"/>
      <c r="R11" s="230"/>
      <c r="S11" s="230"/>
      <c r="T11" s="230"/>
      <c r="U11" s="228"/>
      <c r="V11" s="228"/>
      <c r="W11" s="228"/>
      <c r="X11" s="228"/>
    </row>
    <row r="12" spans="1:24" ht="17.45" customHeight="1">
      <c r="A12" s="72"/>
      <c r="B12" s="212" t="s">
        <v>360</v>
      </c>
      <c r="C12" s="89"/>
      <c r="D12" s="216">
        <v>1</v>
      </c>
      <c r="E12" s="127" t="s">
        <v>41</v>
      </c>
      <c r="F12" s="144">
        <v>7070000</v>
      </c>
      <c r="G12" s="139">
        <f>IF(D12="","",ROUNDDOWN(D12*F12,0))</f>
        <v>7070000</v>
      </c>
      <c r="H12" s="86"/>
      <c r="I12" s="226">
        <f>G12</f>
        <v>7070000</v>
      </c>
      <c r="J12" s="28"/>
      <c r="K12" s="28"/>
      <c r="L12" s="28" t="s">
        <v>255</v>
      </c>
      <c r="M12" s="28"/>
      <c r="N12" s="230"/>
      <c r="O12" s="230"/>
      <c r="P12" s="230"/>
      <c r="Q12" s="230"/>
      <c r="R12" s="230"/>
      <c r="S12" s="230"/>
      <c r="T12" s="230"/>
      <c r="U12" s="230"/>
      <c r="V12" s="230"/>
      <c r="W12" s="228"/>
      <c r="X12" s="228"/>
    </row>
    <row r="13" spans="1:24" ht="17.45" customHeight="1">
      <c r="A13" s="71"/>
      <c r="B13" s="98"/>
      <c r="C13" s="88"/>
      <c r="D13" s="215"/>
      <c r="E13" s="217"/>
      <c r="F13" s="143"/>
      <c r="G13" s="149" t="str">
        <f>IF(F13="",IF(D13="","",ROUNDDOWN(D13*F14,0)),IF(D13="","",ROUNDDOWN(D13*F13,0)))</f>
        <v/>
      </c>
      <c r="H13" s="87"/>
      <c r="I13" s="28"/>
      <c r="J13" s="28"/>
      <c r="K13" s="28"/>
      <c r="L13" s="28"/>
      <c r="M13" s="28"/>
      <c r="N13" s="230"/>
      <c r="O13" s="230"/>
      <c r="P13" s="230"/>
      <c r="Q13" s="230"/>
      <c r="R13" s="230"/>
      <c r="S13" s="230"/>
      <c r="T13" s="230"/>
      <c r="U13" s="228"/>
      <c r="V13" s="228"/>
      <c r="W13" s="228"/>
      <c r="X13" s="228"/>
    </row>
    <row r="14" spans="1:24" ht="17.45" customHeight="1">
      <c r="A14" s="72"/>
      <c r="B14" s="212"/>
      <c r="C14" s="89"/>
      <c r="D14" s="238"/>
      <c r="E14" s="127"/>
      <c r="F14" s="144"/>
      <c r="G14" s="139" t="str">
        <f>IF(D14="","",ROUNDDOWN(D14*F14,0))</f>
        <v/>
      </c>
      <c r="H14" s="86"/>
      <c r="I14" s="226" t="str">
        <f>G14</f>
        <v/>
      </c>
      <c r="J14" s="28"/>
      <c r="K14" s="28"/>
      <c r="L14" s="28"/>
      <c r="M14" s="28"/>
      <c r="N14" s="230"/>
      <c r="O14" s="230"/>
      <c r="P14" s="230"/>
      <c r="Q14" s="230"/>
      <c r="R14" s="230"/>
      <c r="S14" s="230"/>
      <c r="T14" s="230"/>
      <c r="U14" s="230"/>
      <c r="V14" s="230"/>
      <c r="W14" s="228"/>
      <c r="X14" s="228"/>
    </row>
    <row r="15" spans="1:24" ht="17.45" customHeight="1">
      <c r="A15" s="71"/>
      <c r="B15" s="98"/>
      <c r="C15" s="88"/>
      <c r="D15" s="215"/>
      <c r="E15" s="217"/>
      <c r="F15" s="143"/>
      <c r="G15" s="149" t="str">
        <f>IF(F15="",IF(D15="","",ROUNDDOWN(D15*F16,0)),IF(D15="","",ROUNDDOWN(D15*F15,0)))</f>
        <v/>
      </c>
      <c r="H15" s="87"/>
      <c r="I15" s="28"/>
      <c r="J15" s="28"/>
      <c r="K15" s="28"/>
      <c r="L15" s="28"/>
      <c r="M15" s="28"/>
      <c r="N15" s="230"/>
      <c r="O15" s="230"/>
      <c r="P15" s="230"/>
      <c r="Q15" s="230"/>
      <c r="R15" s="230"/>
      <c r="S15" s="230"/>
      <c r="T15" s="230"/>
      <c r="U15" s="228"/>
      <c r="V15" s="228"/>
      <c r="W15" s="228"/>
      <c r="X15" s="228"/>
    </row>
    <row r="16" spans="1:24" ht="17.45" customHeight="1">
      <c r="A16" s="72"/>
      <c r="B16" s="212"/>
      <c r="C16" s="89"/>
      <c r="D16" s="238"/>
      <c r="E16" s="127"/>
      <c r="F16" s="144"/>
      <c r="G16" s="139" t="str">
        <f>IF(D16="","",ROUNDDOWN(D16*F16,0))</f>
        <v/>
      </c>
      <c r="H16" s="86"/>
      <c r="I16" s="226" t="str">
        <f>G16</f>
        <v/>
      </c>
      <c r="J16" s="28"/>
      <c r="K16" s="28"/>
      <c r="L16" s="28"/>
      <c r="M16" s="28"/>
      <c r="N16" s="230"/>
      <c r="O16" s="230"/>
      <c r="P16" s="230"/>
      <c r="Q16" s="230"/>
      <c r="R16" s="230"/>
      <c r="S16" s="230"/>
      <c r="T16" s="230"/>
      <c r="U16" s="230"/>
      <c r="V16" s="230"/>
      <c r="W16" s="228"/>
      <c r="X16" s="228"/>
    </row>
    <row r="17" spans="1:24" ht="17.45" customHeight="1">
      <c r="A17" s="71"/>
      <c r="B17" s="98"/>
      <c r="C17" s="88"/>
      <c r="D17" s="215"/>
      <c r="E17" s="217"/>
      <c r="F17" s="143"/>
      <c r="G17" s="149" t="str">
        <f>IF(F17="",IF(D17="","",ROUNDDOWN(D17*F18,0)),IF(D17="","",ROUNDDOWN(D17*F17,0)))</f>
        <v/>
      </c>
      <c r="H17" s="87"/>
      <c r="I17" s="28"/>
      <c r="J17" s="28"/>
      <c r="K17" s="28"/>
      <c r="L17" s="28"/>
      <c r="M17" s="28"/>
      <c r="N17" s="230"/>
      <c r="O17" s="230"/>
      <c r="P17" s="230"/>
      <c r="Q17" s="230"/>
      <c r="R17" s="230"/>
      <c r="S17" s="230"/>
      <c r="T17" s="230"/>
      <c r="U17" s="228"/>
      <c r="V17" s="228"/>
      <c r="W17" s="228"/>
      <c r="X17" s="228"/>
    </row>
    <row r="18" spans="1:24" ht="17.45" customHeight="1">
      <c r="A18" s="72"/>
      <c r="B18" s="212"/>
      <c r="C18" s="89"/>
      <c r="D18" s="238"/>
      <c r="E18" s="127"/>
      <c r="F18" s="144"/>
      <c r="G18" s="139" t="str">
        <f>IF(D18="","",ROUNDDOWN(D18*F18,0))</f>
        <v/>
      </c>
      <c r="H18" s="86"/>
      <c r="I18" s="226" t="str">
        <f>G18</f>
        <v/>
      </c>
      <c r="J18" s="28"/>
      <c r="K18" s="28"/>
      <c r="L18" s="28"/>
      <c r="M18" s="28"/>
      <c r="N18" s="230"/>
      <c r="O18" s="230"/>
      <c r="P18" s="230"/>
      <c r="Q18" s="230"/>
      <c r="R18" s="230"/>
      <c r="S18" s="230"/>
      <c r="T18" s="230"/>
      <c r="U18" s="230"/>
      <c r="V18" s="230"/>
      <c r="W18" s="228"/>
      <c r="X18" s="228"/>
    </row>
    <row r="19" spans="1:24" ht="17.45" customHeight="1">
      <c r="A19" s="71"/>
      <c r="B19" s="98"/>
      <c r="C19" s="88"/>
      <c r="D19" s="215"/>
      <c r="E19" s="217"/>
      <c r="F19" s="143"/>
      <c r="G19" s="149" t="str">
        <f>IF(F19="",IF(D19="","",ROUNDDOWN(D19*F20,0)),IF(D19="","",ROUNDDOWN(D19*F19,0)))</f>
        <v/>
      </c>
      <c r="H19" s="87"/>
      <c r="I19" s="28"/>
      <c r="J19" s="28"/>
      <c r="K19" s="28"/>
      <c r="L19" s="28"/>
      <c r="M19" s="28"/>
      <c r="N19" s="230"/>
      <c r="O19" s="230"/>
      <c r="P19" s="230"/>
      <c r="Q19" s="230"/>
      <c r="R19" s="230"/>
      <c r="S19" s="230"/>
      <c r="T19" s="230"/>
      <c r="U19" s="228"/>
      <c r="V19" s="228"/>
      <c r="W19" s="228"/>
      <c r="X19" s="228"/>
    </row>
    <row r="20" spans="1:24" ht="17.45" customHeight="1">
      <c r="A20" s="72"/>
      <c r="B20" s="212"/>
      <c r="C20" s="89"/>
      <c r="D20" s="216"/>
      <c r="E20" s="127"/>
      <c r="F20" s="144"/>
      <c r="G20" s="139" t="str">
        <f>IF(D20="","",ROUNDDOWN(D20*F20,0))</f>
        <v/>
      </c>
      <c r="H20" s="86"/>
      <c r="I20" s="226" t="str">
        <f>G20</f>
        <v/>
      </c>
      <c r="J20" s="28"/>
      <c r="K20" s="28"/>
      <c r="L20" s="28"/>
      <c r="M20" s="28"/>
      <c r="N20" s="230"/>
      <c r="O20" s="230"/>
      <c r="P20" s="230"/>
      <c r="Q20" s="230"/>
      <c r="R20" s="230"/>
      <c r="S20" s="230"/>
      <c r="T20" s="230"/>
      <c r="U20" s="230"/>
      <c r="V20" s="230"/>
      <c r="W20" s="228"/>
      <c r="X20" s="228"/>
    </row>
    <row r="21" spans="1:24" ht="17.45" customHeight="1">
      <c r="A21" s="71"/>
      <c r="B21" s="98"/>
      <c r="C21" s="88"/>
      <c r="D21" s="215"/>
      <c r="E21" s="217"/>
      <c r="F21" s="143"/>
      <c r="G21" s="149" t="str">
        <f>IF(F21="",IF(D21="","",ROUNDDOWN(D21*F22,0)),IF(D21="","",ROUNDDOWN(D21*F21,0)))</f>
        <v/>
      </c>
      <c r="H21" s="87"/>
      <c r="I21" s="28"/>
      <c r="J21" s="28"/>
      <c r="K21" s="28"/>
      <c r="L21" s="28"/>
      <c r="M21" s="28"/>
      <c r="N21" s="230"/>
      <c r="O21" s="230"/>
      <c r="P21" s="230"/>
      <c r="Q21" s="230"/>
      <c r="R21" s="230"/>
      <c r="S21" s="230"/>
      <c r="T21" s="230"/>
      <c r="U21" s="228"/>
      <c r="V21" s="228"/>
      <c r="W21" s="228"/>
      <c r="X21" s="228"/>
    </row>
    <row r="22" spans="1:24" ht="17.45" customHeight="1">
      <c r="A22" s="72"/>
      <c r="B22" s="212"/>
      <c r="C22" s="89"/>
      <c r="D22" s="135"/>
      <c r="E22" s="127"/>
      <c r="F22" s="144"/>
      <c r="G22" s="139" t="str">
        <f>IF(D22="","",ROUNDDOWN(D22*F22,0))</f>
        <v/>
      </c>
      <c r="H22" s="86"/>
      <c r="I22" s="226" t="str">
        <f>G22</f>
        <v/>
      </c>
      <c r="J22" s="28"/>
      <c r="K22" s="28"/>
      <c r="L22" s="28"/>
      <c r="M22" s="28"/>
      <c r="N22" s="230"/>
      <c r="O22" s="230"/>
      <c r="P22" s="230"/>
      <c r="Q22" s="230"/>
      <c r="R22" s="230"/>
      <c r="S22" s="230"/>
      <c r="T22" s="230"/>
      <c r="U22" s="230"/>
      <c r="V22" s="230"/>
      <c r="W22" s="228"/>
      <c r="X22" s="228"/>
    </row>
    <row r="23" spans="1:24" ht="17.45" customHeight="1">
      <c r="A23" s="71"/>
      <c r="B23" s="98"/>
      <c r="C23" s="88"/>
      <c r="D23" s="215"/>
      <c r="E23" s="217"/>
      <c r="F23" s="143"/>
      <c r="G23" s="149" t="str">
        <f>IF(F23="",IF(D23="","",ROUNDDOWN(D23*F24,0)),IF(D23="","",ROUNDDOWN(D23*F23,0)))</f>
        <v/>
      </c>
      <c r="H23" s="87"/>
      <c r="I23" s="223"/>
      <c r="J23" s="28"/>
      <c r="K23" s="28"/>
      <c r="L23" s="28"/>
      <c r="M23" s="28"/>
      <c r="N23" s="230"/>
      <c r="O23" s="230"/>
      <c r="P23" s="230"/>
      <c r="Q23" s="230"/>
      <c r="R23" s="230"/>
      <c r="S23" s="230"/>
      <c r="T23" s="230"/>
      <c r="U23" s="228"/>
      <c r="V23" s="228"/>
      <c r="W23" s="228"/>
      <c r="X23" s="228"/>
    </row>
    <row r="24" spans="1:24" ht="17.45" customHeight="1">
      <c r="A24" s="72"/>
      <c r="B24" s="212"/>
      <c r="C24" s="89"/>
      <c r="D24" s="135"/>
      <c r="E24" s="127"/>
      <c r="F24" s="144"/>
      <c r="G24" s="139" t="str">
        <f>IF(D24="","",ROUNDDOWN(D24*F24,0))</f>
        <v/>
      </c>
      <c r="H24" s="86"/>
      <c r="I24" s="226" t="str">
        <f>G24</f>
        <v/>
      </c>
      <c r="J24" s="28"/>
      <c r="K24" s="28"/>
      <c r="L24" s="28"/>
      <c r="M24" s="28"/>
      <c r="N24" s="230"/>
      <c r="O24" s="230"/>
      <c r="P24" s="230"/>
      <c r="Q24" s="230"/>
      <c r="R24" s="230"/>
      <c r="S24" s="230"/>
      <c r="T24" s="230"/>
      <c r="U24" s="230"/>
      <c r="V24" s="230"/>
      <c r="W24" s="228"/>
      <c r="X24" s="228"/>
    </row>
    <row r="25" spans="1:24" ht="17.45" customHeight="1">
      <c r="A25" s="71"/>
      <c r="B25" s="98"/>
      <c r="C25" s="88"/>
      <c r="D25" s="133"/>
      <c r="E25" s="217"/>
      <c r="F25" s="143"/>
      <c r="G25" s="149" t="str">
        <f>IF(F25="",IF(D25="","",ROUNDDOWN(D25*F26,0)),IF(D25="","",ROUNDDOWN(D25*F25,0)))</f>
        <v/>
      </c>
      <c r="H25" s="87"/>
      <c r="I25" s="223"/>
      <c r="J25" s="28"/>
      <c r="K25" s="28"/>
      <c r="L25" s="28"/>
      <c r="M25" s="28"/>
      <c r="N25" s="230"/>
      <c r="O25" s="230"/>
      <c r="P25" s="230"/>
      <c r="Q25" s="230"/>
      <c r="R25" s="230"/>
      <c r="S25" s="230"/>
      <c r="T25" s="230"/>
      <c r="U25" s="228"/>
      <c r="V25" s="228"/>
      <c r="W25" s="228"/>
      <c r="X25" s="228"/>
    </row>
    <row r="26" spans="1:24" ht="17.45" customHeight="1">
      <c r="A26" s="72"/>
      <c r="B26" s="212"/>
      <c r="C26" s="89"/>
      <c r="D26" s="135"/>
      <c r="E26" s="127"/>
      <c r="F26" s="144"/>
      <c r="G26" s="139" t="str">
        <f>IF(D26="","",ROUNDDOWN(D26*F26,0))</f>
        <v/>
      </c>
      <c r="H26" s="86"/>
      <c r="I26" s="226" t="str">
        <f>G26</f>
        <v/>
      </c>
      <c r="J26" s="28"/>
      <c r="K26" s="28"/>
      <c r="L26" s="28"/>
      <c r="M26" s="28"/>
      <c r="N26" s="230"/>
      <c r="O26" s="230"/>
      <c r="P26" s="230"/>
      <c r="Q26" s="230"/>
      <c r="R26" s="230"/>
      <c r="S26" s="230"/>
      <c r="T26" s="230"/>
      <c r="U26" s="230"/>
      <c r="V26" s="230"/>
      <c r="W26" s="228"/>
      <c r="X26" s="228"/>
    </row>
    <row r="27" spans="1:24" ht="17.45" customHeight="1">
      <c r="A27" s="71"/>
      <c r="B27" s="98"/>
      <c r="C27" s="88"/>
      <c r="D27" s="133"/>
      <c r="E27" s="217"/>
      <c r="F27" s="143"/>
      <c r="G27" s="149" t="str">
        <f>IF(F27="",IF(D27="","",ROUNDDOWN(D27*F28,0)),IF(D27="","",ROUNDDOWN(D27*F27,0)))</f>
        <v/>
      </c>
      <c r="H27" s="87"/>
      <c r="I27" s="223"/>
      <c r="J27" s="28"/>
      <c r="K27" s="28"/>
      <c r="L27" s="28"/>
      <c r="M27" s="28"/>
      <c r="N27" s="230"/>
      <c r="O27" s="230"/>
      <c r="P27" s="230"/>
      <c r="Q27" s="230"/>
      <c r="R27" s="230"/>
      <c r="S27" s="230"/>
      <c r="T27" s="230"/>
      <c r="U27" s="228"/>
      <c r="V27" s="228"/>
      <c r="W27" s="228"/>
      <c r="X27" s="228"/>
    </row>
    <row r="28" spans="1:24" ht="17.45" customHeight="1">
      <c r="A28" s="72"/>
      <c r="B28" s="212"/>
      <c r="C28" s="89"/>
      <c r="D28" s="135"/>
      <c r="E28" s="127"/>
      <c r="F28" s="144"/>
      <c r="G28" s="139" t="str">
        <f>IF(D28="","",ROUNDDOWN(D28*F28,0))</f>
        <v/>
      </c>
      <c r="H28" s="86"/>
      <c r="I28" s="226" t="str">
        <f>G28</f>
        <v/>
      </c>
      <c r="J28" s="28"/>
      <c r="K28" s="28"/>
      <c r="L28" s="28"/>
      <c r="M28" s="28"/>
      <c r="N28" s="230"/>
      <c r="O28" s="230"/>
      <c r="P28" s="230"/>
      <c r="Q28" s="230"/>
      <c r="R28" s="230"/>
      <c r="S28" s="230"/>
      <c r="T28" s="230"/>
      <c r="U28" s="230"/>
      <c r="V28" s="230"/>
      <c r="W28" s="228"/>
      <c r="X28" s="228"/>
    </row>
    <row r="29" spans="1:24" ht="17.45" customHeight="1">
      <c r="A29" s="71"/>
      <c r="B29" s="98"/>
      <c r="C29" s="88"/>
      <c r="D29" s="215"/>
      <c r="E29" s="217"/>
      <c r="F29" s="143"/>
      <c r="G29" s="149" t="str">
        <f>IF(F29="",IF(D29="","",ROUNDDOWN(D29*F30,0)),IF(D29="","",ROUNDDOWN(D29*F29,0)))</f>
        <v/>
      </c>
      <c r="H29" s="87"/>
      <c r="I29" s="223"/>
      <c r="J29" s="28"/>
      <c r="K29" s="28"/>
      <c r="L29" s="28"/>
      <c r="M29" s="28"/>
      <c r="N29" s="230"/>
      <c r="O29" s="230"/>
      <c r="P29" s="230"/>
      <c r="Q29" s="230"/>
      <c r="R29" s="230"/>
      <c r="S29" s="230"/>
      <c r="T29" s="230"/>
      <c r="U29" s="228"/>
      <c r="V29" s="228"/>
      <c r="W29" s="228"/>
      <c r="X29" s="228"/>
    </row>
    <row r="30" spans="1:24" ht="17.45" customHeight="1">
      <c r="A30" s="72"/>
      <c r="B30" s="212"/>
      <c r="C30" s="89"/>
      <c r="D30" s="216"/>
      <c r="E30" s="127"/>
      <c r="F30" s="144"/>
      <c r="G30" s="139" t="str">
        <f>IF(D30="","",ROUNDDOWN(D30*F30,0))</f>
        <v/>
      </c>
      <c r="H30" s="86"/>
      <c r="I30" s="236" t="str">
        <f>G30</f>
        <v/>
      </c>
      <c r="J30" s="28"/>
      <c r="K30" s="28"/>
      <c r="L30" s="28"/>
      <c r="M30" s="28"/>
      <c r="N30" s="230"/>
      <c r="O30" s="230"/>
      <c r="P30" s="230"/>
      <c r="Q30" s="230"/>
      <c r="R30" s="230"/>
      <c r="S30" s="230"/>
      <c r="T30" s="230"/>
      <c r="U30" s="228"/>
      <c r="V30" s="228"/>
      <c r="W30" s="228"/>
      <c r="X30" s="228"/>
    </row>
    <row r="31" spans="1:24" ht="17.45" customHeight="1">
      <c r="A31" s="71"/>
      <c r="B31" s="98"/>
      <c r="C31" s="88"/>
      <c r="D31" s="215"/>
      <c r="E31" s="217"/>
      <c r="F31" s="143"/>
      <c r="G31" s="143"/>
      <c r="H31" s="87"/>
      <c r="I31" s="223"/>
      <c r="J31" s="28"/>
      <c r="K31" s="28"/>
      <c r="L31" s="28"/>
      <c r="M31" s="28"/>
      <c r="N31" s="230"/>
      <c r="O31" s="230"/>
      <c r="P31" s="230"/>
      <c r="Q31" s="230"/>
      <c r="R31" s="230"/>
      <c r="S31" s="230"/>
      <c r="T31" s="230"/>
      <c r="U31" s="228"/>
      <c r="V31" s="228"/>
      <c r="W31" s="228"/>
      <c r="X31" s="228"/>
    </row>
    <row r="32" spans="1:24" ht="17.45" customHeight="1">
      <c r="A32" s="72"/>
      <c r="B32" s="93" t="s">
        <v>46</v>
      </c>
      <c r="C32" s="89"/>
      <c r="D32" s="216"/>
      <c r="E32" s="127"/>
      <c r="F32" s="144"/>
      <c r="G32" s="221">
        <f>I32</f>
        <v>7253997</v>
      </c>
      <c r="H32" s="86"/>
      <c r="I32" s="223">
        <f>SUM(I3:I30)</f>
        <v>7253997</v>
      </c>
      <c r="J32" s="28"/>
      <c r="K32" s="28"/>
      <c r="L32" s="28"/>
      <c r="M32" s="28"/>
      <c r="N32" s="230"/>
      <c r="O32" s="230"/>
      <c r="P32" s="230"/>
      <c r="Q32" s="230"/>
      <c r="R32" s="230"/>
      <c r="S32" s="230"/>
      <c r="T32" s="230"/>
      <c r="U32" s="230"/>
      <c r="V32" s="230"/>
      <c r="W32" s="228"/>
      <c r="X32" s="228"/>
    </row>
    <row r="33" spans="1:24" ht="17.45" customHeight="1">
      <c r="A33" s="71"/>
      <c r="B33" s="98"/>
      <c r="C33" s="88"/>
      <c r="D33" s="215"/>
      <c r="E33" s="217"/>
      <c r="F33" s="143"/>
      <c r="G33" s="149" t="str">
        <f>IF(F33="",IF(D33="","",ROUNDDOWN(D33*F34,0)),IF(D33="","",ROUNDDOWN(D33*F33,0)))</f>
        <v/>
      </c>
      <c r="H33" s="87"/>
      <c r="I33" s="28"/>
      <c r="J33" s="28"/>
      <c r="K33" s="28"/>
      <c r="L33" s="28"/>
      <c r="M33" s="28"/>
      <c r="N33" s="230"/>
      <c r="O33" s="230"/>
      <c r="P33" s="230"/>
      <c r="Q33" s="230"/>
      <c r="R33" s="230"/>
      <c r="S33" s="230"/>
      <c r="T33" s="230"/>
      <c r="U33" s="228"/>
      <c r="V33" s="228"/>
      <c r="W33" s="228"/>
      <c r="X33" s="228"/>
    </row>
    <row r="34" spans="1:24" ht="17.45" customHeight="1">
      <c r="A34" s="72"/>
      <c r="B34" s="212"/>
      <c r="C34" s="89"/>
      <c r="D34" s="135"/>
      <c r="E34" s="127"/>
      <c r="F34" s="144"/>
      <c r="G34" s="139" t="str">
        <f>IF(D34="","",ROUNDDOWN(D34*F34,0))</f>
        <v/>
      </c>
      <c r="H34" s="86"/>
      <c r="I34" s="28" t="str">
        <f>G34</f>
        <v/>
      </c>
      <c r="J34" s="28"/>
      <c r="K34" s="28"/>
      <c r="L34" s="28"/>
      <c r="M34" s="28"/>
      <c r="N34" s="230"/>
      <c r="O34" s="230"/>
      <c r="P34" s="230"/>
      <c r="Q34" s="230"/>
      <c r="R34" s="230"/>
      <c r="S34" s="230"/>
      <c r="T34" s="230"/>
      <c r="U34" s="228"/>
      <c r="V34" s="228"/>
      <c r="W34" s="228"/>
      <c r="X34" s="228"/>
    </row>
    <row r="35" spans="1:24" ht="17.45" customHeight="1">
      <c r="A35" s="71"/>
      <c r="B35" s="98"/>
      <c r="C35" s="88"/>
      <c r="D35" s="215"/>
      <c r="E35" s="217"/>
      <c r="F35" s="143"/>
      <c r="G35" s="149" t="str">
        <f>IF(F35="",IF(D35="","",ROUNDDOWN(D35*F36,0)),IF(D35="","",ROUNDDOWN(D35*F35,0)))</f>
        <v/>
      </c>
      <c r="H35" s="87"/>
      <c r="I35" s="223"/>
      <c r="J35" s="28"/>
      <c r="K35" s="28"/>
      <c r="L35" s="28"/>
      <c r="M35" s="28"/>
      <c r="N35" s="230"/>
      <c r="O35" s="230"/>
      <c r="P35" s="230"/>
      <c r="Q35" s="230"/>
      <c r="R35" s="230"/>
      <c r="S35" s="230"/>
      <c r="T35" s="230"/>
      <c r="U35" s="228"/>
      <c r="V35" s="228"/>
      <c r="W35" s="228"/>
      <c r="X35" s="228"/>
    </row>
    <row r="36" spans="1:24" ht="17.45" customHeight="1">
      <c r="A36" s="72"/>
      <c r="B36" s="212"/>
      <c r="C36" s="89"/>
      <c r="D36" s="135"/>
      <c r="E36" s="127"/>
      <c r="F36" s="144"/>
      <c r="G36" s="139" t="str">
        <f>IF(D36="","",ROUNDDOWN(D36*F36,0))</f>
        <v/>
      </c>
      <c r="H36" s="86"/>
      <c r="I36" s="226" t="str">
        <f>G36</f>
        <v/>
      </c>
      <c r="J36" s="28"/>
      <c r="K36" s="28"/>
      <c r="L36" s="28"/>
      <c r="M36" s="28"/>
      <c r="N36" s="230"/>
      <c r="O36" s="230"/>
      <c r="P36" s="230"/>
      <c r="Q36" s="230"/>
      <c r="R36" s="230"/>
      <c r="S36" s="230"/>
      <c r="T36" s="230"/>
      <c r="U36" s="228"/>
      <c r="V36" s="228"/>
      <c r="W36" s="228"/>
      <c r="X36" s="228"/>
    </row>
    <row r="37" spans="1:24" ht="17.45" customHeight="1">
      <c r="A37" s="71"/>
      <c r="B37" s="98"/>
      <c r="C37" s="88"/>
      <c r="D37" s="215"/>
      <c r="E37" s="217"/>
      <c r="F37" s="143"/>
      <c r="G37" s="149" t="str">
        <f>IF(F37="",IF(D37="","",ROUNDDOWN(D37*F38,0)),IF(D37="","",ROUNDDOWN(D37*F37,0)))</f>
        <v/>
      </c>
      <c r="H37" s="87"/>
      <c r="I37" s="28"/>
      <c r="J37" s="28"/>
      <c r="K37" s="28"/>
      <c r="L37" s="28"/>
      <c r="M37" s="28"/>
      <c r="N37" s="230"/>
      <c r="O37" s="230"/>
      <c r="P37" s="230"/>
      <c r="Q37" s="230"/>
      <c r="R37" s="230"/>
      <c r="S37" s="230"/>
      <c r="T37" s="230"/>
      <c r="U37" s="228"/>
      <c r="V37" s="228"/>
      <c r="W37" s="228"/>
      <c r="X37" s="228"/>
    </row>
    <row r="38" spans="1:24" ht="17.45" customHeight="1">
      <c r="A38" s="72"/>
      <c r="B38" s="212"/>
      <c r="C38" s="89"/>
      <c r="D38" s="135"/>
      <c r="E38" s="127"/>
      <c r="F38" s="144"/>
      <c r="G38" s="139" t="str">
        <f>IF(D38="","",ROUNDDOWN(D38*F38,0))</f>
        <v/>
      </c>
      <c r="H38" s="86"/>
      <c r="I38" s="226" t="str">
        <f>G38</f>
        <v/>
      </c>
      <c r="J38" s="28"/>
      <c r="K38" s="28"/>
      <c r="L38" s="28"/>
      <c r="M38" s="28"/>
      <c r="N38" s="230"/>
      <c r="O38" s="230"/>
      <c r="P38" s="230"/>
      <c r="Q38" s="230"/>
      <c r="R38" s="230"/>
      <c r="S38" s="230"/>
      <c r="T38" s="230"/>
      <c r="U38" s="230"/>
      <c r="V38" s="230"/>
      <c r="W38" s="228"/>
      <c r="X38" s="228"/>
    </row>
    <row r="39" spans="1:24" ht="17.45" customHeight="1">
      <c r="A39" s="71"/>
      <c r="B39" s="98"/>
      <c r="C39" s="88"/>
      <c r="D39" s="215"/>
      <c r="E39" s="217"/>
      <c r="F39" s="143"/>
      <c r="G39" s="149" t="str">
        <f>IF(F39="",IF(D39="","",ROUNDDOWN(D39*F40,0)),IF(D39="","",ROUNDDOWN(D39*F39,0)))</f>
        <v/>
      </c>
      <c r="H39" s="87"/>
      <c r="I39" s="28"/>
      <c r="J39" s="28"/>
      <c r="K39" s="28"/>
      <c r="L39" s="28"/>
      <c r="M39" s="28"/>
      <c r="N39" s="230"/>
      <c r="O39" s="230"/>
      <c r="P39" s="230"/>
      <c r="Q39" s="230"/>
      <c r="R39" s="230"/>
      <c r="S39" s="230"/>
      <c r="T39" s="230"/>
      <c r="U39" s="228"/>
      <c r="V39" s="228"/>
      <c r="W39" s="228"/>
      <c r="X39" s="228"/>
    </row>
    <row r="40" spans="1:24" ht="17.45" customHeight="1">
      <c r="A40" s="72"/>
      <c r="B40" s="212"/>
      <c r="C40" s="89"/>
      <c r="D40" s="135"/>
      <c r="E40" s="127"/>
      <c r="F40" s="144"/>
      <c r="G40" s="139" t="str">
        <f>IF(D40="","",ROUNDDOWN(D40*F40,0))</f>
        <v/>
      </c>
      <c r="H40" s="86"/>
      <c r="I40" s="226" t="str">
        <f>G40</f>
        <v/>
      </c>
      <c r="J40" s="28"/>
      <c r="K40" s="28"/>
      <c r="L40" s="28"/>
      <c r="M40" s="28"/>
      <c r="N40" s="230"/>
      <c r="O40" s="230"/>
      <c r="P40" s="230"/>
      <c r="Q40" s="230"/>
      <c r="R40" s="230"/>
      <c r="S40" s="230"/>
      <c r="T40" s="230"/>
      <c r="U40" s="230"/>
      <c r="V40" s="230"/>
      <c r="W40" s="228"/>
      <c r="X40" s="228"/>
    </row>
    <row r="41" spans="1:24" ht="17.45" customHeight="1">
      <c r="A41" s="71"/>
      <c r="B41" s="98"/>
      <c r="C41" s="88"/>
      <c r="D41" s="215"/>
      <c r="E41" s="217"/>
      <c r="F41" s="143"/>
      <c r="G41" s="149" t="str">
        <f>IF(F41="",IF(D41="","",ROUNDDOWN(D41*F42,0)),IF(D41="","",ROUNDDOWN(D41*F41,0)))</f>
        <v/>
      </c>
      <c r="H41" s="87"/>
      <c r="I41" s="28"/>
      <c r="J41" s="28"/>
      <c r="K41" s="28"/>
      <c r="L41" s="28"/>
      <c r="M41" s="28"/>
      <c r="N41" s="230"/>
      <c r="O41" s="230"/>
      <c r="P41" s="230"/>
      <c r="Q41" s="230"/>
      <c r="R41" s="230"/>
      <c r="S41" s="230"/>
      <c r="T41" s="230"/>
      <c r="U41" s="228"/>
      <c r="V41" s="228"/>
      <c r="W41" s="228"/>
      <c r="X41" s="228"/>
    </row>
    <row r="42" spans="1:24" ht="17.45" customHeight="1">
      <c r="A42" s="72"/>
      <c r="B42" s="212"/>
      <c r="C42" s="89"/>
      <c r="D42" s="135"/>
      <c r="E42" s="127"/>
      <c r="F42" s="144"/>
      <c r="G42" s="139" t="str">
        <f>IF(D42="","",ROUNDDOWN(D42*F42,0))</f>
        <v/>
      </c>
      <c r="H42" s="86"/>
      <c r="I42" s="226" t="str">
        <f>G42</f>
        <v/>
      </c>
      <c r="J42" s="28"/>
      <c r="K42" s="28"/>
      <c r="L42" s="28"/>
      <c r="M42" s="28"/>
      <c r="N42" s="230"/>
      <c r="O42" s="230"/>
      <c r="P42" s="230"/>
      <c r="Q42" s="230"/>
      <c r="R42" s="230"/>
      <c r="S42" s="230"/>
      <c r="T42" s="230"/>
      <c r="U42" s="230"/>
      <c r="V42" s="230"/>
      <c r="W42" s="228"/>
      <c r="X42" s="228"/>
    </row>
    <row r="43" spans="1:24" ht="17.45" customHeight="1">
      <c r="A43" s="71"/>
      <c r="B43" s="98"/>
      <c r="C43" s="88"/>
      <c r="D43" s="215"/>
      <c r="E43" s="217"/>
      <c r="F43" s="143"/>
      <c r="G43" s="149" t="str">
        <f>IF(F43="",IF(D43="","",ROUNDDOWN(D43*F44,0)),IF(D43="","",ROUNDDOWN(D43*F43,0)))</f>
        <v/>
      </c>
      <c r="H43" s="87"/>
      <c r="I43" s="28"/>
      <c r="J43" s="28"/>
      <c r="K43" s="28"/>
      <c r="L43" s="28"/>
      <c r="M43" s="28"/>
      <c r="N43" s="230"/>
      <c r="O43" s="230"/>
      <c r="P43" s="230"/>
      <c r="Q43" s="230"/>
      <c r="R43" s="230"/>
      <c r="S43" s="230"/>
      <c r="T43" s="230"/>
      <c r="U43" s="228"/>
      <c r="V43" s="228"/>
      <c r="W43" s="228"/>
      <c r="X43" s="228"/>
    </row>
    <row r="44" spans="1:24" ht="17.45" customHeight="1">
      <c r="A44" s="72"/>
      <c r="B44" s="212"/>
      <c r="C44" s="89"/>
      <c r="D44" s="135"/>
      <c r="E44" s="127"/>
      <c r="F44" s="144"/>
      <c r="G44" s="139" t="str">
        <f>IF(D44="","",ROUNDDOWN(D44*F44,0))</f>
        <v/>
      </c>
      <c r="H44" s="86"/>
      <c r="I44" s="226" t="str">
        <f>G44</f>
        <v/>
      </c>
      <c r="J44" s="28"/>
      <c r="K44" s="28"/>
      <c r="L44" s="28"/>
      <c r="M44" s="28"/>
      <c r="N44" s="230"/>
      <c r="O44" s="230"/>
      <c r="P44" s="230"/>
      <c r="Q44" s="230"/>
      <c r="R44" s="230"/>
      <c r="S44" s="230"/>
      <c r="T44" s="230"/>
      <c r="U44" s="230"/>
      <c r="V44" s="230"/>
      <c r="W44" s="228"/>
      <c r="X44" s="228"/>
    </row>
    <row r="45" spans="1:24" ht="17.45" customHeight="1">
      <c r="A45" s="71"/>
      <c r="B45" s="98"/>
      <c r="C45" s="88"/>
      <c r="D45" s="215"/>
      <c r="E45" s="217"/>
      <c r="F45" s="143"/>
      <c r="G45" s="149" t="str">
        <f>IF(F45="",IF(D45="","",ROUNDDOWN(D45*F46,0)),IF(D45="","",ROUNDDOWN(D45*F45,0)))</f>
        <v/>
      </c>
      <c r="H45" s="87"/>
      <c r="I45" s="28"/>
      <c r="J45" s="28"/>
      <c r="K45" s="28"/>
      <c r="L45" s="28"/>
      <c r="M45" s="28"/>
      <c r="N45" s="230"/>
      <c r="O45" s="230"/>
      <c r="P45" s="230"/>
      <c r="Q45" s="230"/>
      <c r="R45" s="230"/>
      <c r="S45" s="230"/>
      <c r="T45" s="230"/>
      <c r="U45" s="228"/>
      <c r="V45" s="228"/>
      <c r="W45" s="228"/>
      <c r="X45" s="228"/>
    </row>
    <row r="46" spans="1:24" ht="17.45" customHeight="1">
      <c r="A46" s="72"/>
      <c r="B46" s="212"/>
      <c r="C46" s="89"/>
      <c r="D46" s="135"/>
      <c r="E46" s="127"/>
      <c r="F46" s="144"/>
      <c r="G46" s="139" t="str">
        <f>IF(D46="","",ROUNDDOWN(D46*F46,0))</f>
        <v/>
      </c>
      <c r="H46" s="86"/>
      <c r="I46" s="226" t="str">
        <f>G46</f>
        <v/>
      </c>
      <c r="J46" s="28"/>
      <c r="K46" s="28"/>
      <c r="L46" s="28"/>
      <c r="M46" s="28"/>
      <c r="N46" s="230"/>
      <c r="O46" s="230"/>
      <c r="P46" s="230"/>
      <c r="Q46" s="230"/>
      <c r="R46" s="230"/>
      <c r="S46" s="230"/>
      <c r="T46" s="230"/>
      <c r="U46" s="230"/>
      <c r="V46" s="230"/>
      <c r="W46" s="228"/>
      <c r="X46" s="228"/>
    </row>
    <row r="47" spans="1:24" ht="17.45" customHeight="1">
      <c r="A47" s="71"/>
      <c r="B47" s="98"/>
      <c r="C47" s="88"/>
      <c r="D47" s="215"/>
      <c r="E47" s="217"/>
      <c r="F47" s="143"/>
      <c r="G47" s="149" t="str">
        <f>IF(F47="",IF(D47="","",ROUNDDOWN(D47*F48,0)),IF(D47="","",ROUNDDOWN(D47*F47,0)))</f>
        <v/>
      </c>
      <c r="H47" s="87"/>
      <c r="I47" s="28"/>
      <c r="J47" s="28"/>
      <c r="K47" s="28"/>
      <c r="L47" s="28"/>
      <c r="M47" s="28"/>
      <c r="N47" s="230"/>
      <c r="O47" s="230"/>
      <c r="P47" s="230"/>
      <c r="Q47" s="230"/>
      <c r="R47" s="230"/>
      <c r="S47" s="230"/>
      <c r="T47" s="230"/>
      <c r="U47" s="228"/>
      <c r="V47" s="228"/>
      <c r="W47" s="228"/>
      <c r="X47" s="228"/>
    </row>
    <row r="48" spans="1:24" ht="17.45" customHeight="1">
      <c r="A48" s="72"/>
      <c r="B48" s="212"/>
      <c r="C48" s="89"/>
      <c r="D48" s="135"/>
      <c r="E48" s="127"/>
      <c r="F48" s="144"/>
      <c r="G48" s="139" t="str">
        <f>IF(D48="","",ROUNDDOWN(D48*F48,0))</f>
        <v/>
      </c>
      <c r="H48" s="86"/>
      <c r="I48" s="226" t="str">
        <f>G48</f>
        <v/>
      </c>
      <c r="J48" s="28"/>
      <c r="K48" s="28"/>
      <c r="L48" s="28"/>
      <c r="M48" s="28"/>
      <c r="N48" s="230"/>
      <c r="O48" s="230"/>
      <c r="P48" s="230"/>
      <c r="Q48" s="230"/>
      <c r="R48" s="230"/>
      <c r="S48" s="230"/>
      <c r="T48" s="230"/>
      <c r="U48" s="230"/>
      <c r="V48" s="230"/>
      <c r="W48" s="228"/>
      <c r="X48" s="228"/>
    </row>
    <row r="49" spans="1:24" ht="17.45" customHeight="1">
      <c r="A49" s="71"/>
      <c r="B49" s="98"/>
      <c r="C49" s="88"/>
      <c r="D49" s="215"/>
      <c r="E49" s="217"/>
      <c r="F49" s="143"/>
      <c r="G49" s="149" t="str">
        <f>IF(F49="",IF(D49="","",ROUNDDOWN(D49*F50,0)),IF(D49="","",ROUNDDOWN(D49*F49,0)))</f>
        <v/>
      </c>
      <c r="H49" s="87"/>
      <c r="I49" s="28"/>
      <c r="J49" s="28"/>
      <c r="K49" s="28"/>
      <c r="L49" s="28"/>
      <c r="M49" s="28"/>
      <c r="N49" s="230"/>
      <c r="O49" s="230"/>
      <c r="P49" s="230"/>
      <c r="Q49" s="230"/>
      <c r="R49" s="230"/>
      <c r="S49" s="230"/>
      <c r="T49" s="230"/>
      <c r="U49" s="228"/>
      <c r="V49" s="228"/>
      <c r="W49" s="228"/>
      <c r="X49" s="228"/>
    </row>
    <row r="50" spans="1:24" ht="17.45" customHeight="1">
      <c r="A50" s="72"/>
      <c r="B50" s="212"/>
      <c r="C50" s="89"/>
      <c r="D50" s="216"/>
      <c r="E50" s="127"/>
      <c r="F50" s="144"/>
      <c r="G50" s="139" t="str">
        <f>IF(D50="","",ROUNDDOWN(D50*F50,0))</f>
        <v/>
      </c>
      <c r="H50" s="86"/>
      <c r="I50" s="226" t="str">
        <f>G50</f>
        <v/>
      </c>
      <c r="J50" s="28"/>
      <c r="K50" s="28"/>
      <c r="L50" s="28"/>
      <c r="M50" s="28"/>
      <c r="N50" s="230"/>
      <c r="O50" s="230"/>
      <c r="P50" s="230"/>
      <c r="Q50" s="230"/>
      <c r="R50" s="230"/>
      <c r="S50" s="230"/>
      <c r="T50" s="230"/>
      <c r="U50" s="230"/>
      <c r="V50" s="230"/>
      <c r="W50" s="228"/>
      <c r="X50" s="228"/>
    </row>
    <row r="51" spans="1:24" ht="17.45" customHeight="1">
      <c r="A51" s="71"/>
      <c r="B51" s="98"/>
      <c r="C51" s="88"/>
      <c r="D51" s="215"/>
      <c r="E51" s="217"/>
      <c r="F51" s="143"/>
      <c r="G51" s="149" t="str">
        <f>IF(F51="",IF(D51="","",ROUNDDOWN(D51*F52,0)),IF(D51="","",ROUNDDOWN(D51*F51,0)))</f>
        <v/>
      </c>
      <c r="H51" s="87"/>
      <c r="I51" s="28"/>
      <c r="J51" s="28"/>
      <c r="K51" s="28"/>
      <c r="L51" s="28"/>
      <c r="M51" s="28"/>
      <c r="N51" s="230"/>
      <c r="O51" s="230"/>
      <c r="P51" s="230"/>
      <c r="Q51" s="230"/>
      <c r="R51" s="230"/>
      <c r="S51" s="230"/>
      <c r="T51" s="230"/>
      <c r="U51" s="228"/>
      <c r="V51" s="228"/>
      <c r="W51" s="228"/>
      <c r="X51" s="228"/>
    </row>
    <row r="52" spans="1:24" ht="17.45" customHeight="1">
      <c r="A52" s="72"/>
      <c r="B52" s="212"/>
      <c r="C52" s="89"/>
      <c r="D52" s="135"/>
      <c r="E52" s="127"/>
      <c r="F52" s="144"/>
      <c r="G52" s="139" t="str">
        <f>IF(D52="","",ROUNDDOWN(D52*F52,0))</f>
        <v/>
      </c>
      <c r="H52" s="86"/>
      <c r="I52" s="226" t="str">
        <f>G52</f>
        <v/>
      </c>
      <c r="J52" s="28"/>
      <c r="K52" s="28"/>
      <c r="L52" s="28"/>
      <c r="M52" s="28"/>
      <c r="N52" s="230"/>
      <c r="O52" s="230"/>
      <c r="P52" s="230"/>
      <c r="Q52" s="230"/>
      <c r="R52" s="230"/>
      <c r="S52" s="230"/>
      <c r="T52" s="230"/>
      <c r="U52" s="230"/>
      <c r="V52" s="230"/>
      <c r="W52" s="228"/>
      <c r="X52" s="228"/>
    </row>
    <row r="53" spans="1:24" ht="17.45" customHeight="1">
      <c r="A53" s="71"/>
      <c r="B53" s="98"/>
      <c r="C53" s="88"/>
      <c r="D53" s="215"/>
      <c r="E53" s="217"/>
      <c r="F53" s="143"/>
      <c r="G53" s="149" t="str">
        <f>IF(F53="",IF(D53="","",ROUNDDOWN(D53*F54,0)),IF(D53="","",ROUNDDOWN(D53*F53,0)))</f>
        <v/>
      </c>
      <c r="H53" s="87"/>
      <c r="I53" s="223"/>
      <c r="J53" s="28"/>
      <c r="K53" s="28"/>
      <c r="L53" s="28"/>
      <c r="M53" s="28"/>
      <c r="N53" s="230"/>
      <c r="O53" s="230"/>
      <c r="P53" s="230"/>
      <c r="Q53" s="230"/>
      <c r="R53" s="230"/>
      <c r="S53" s="230"/>
      <c r="T53" s="230"/>
      <c r="U53" s="228"/>
      <c r="V53" s="228"/>
      <c r="W53" s="228"/>
      <c r="X53" s="228"/>
    </row>
    <row r="54" spans="1:24" ht="17.45" customHeight="1">
      <c r="A54" s="72"/>
      <c r="B54" s="212"/>
      <c r="C54" s="89"/>
      <c r="D54" s="135"/>
      <c r="E54" s="127"/>
      <c r="F54" s="144"/>
      <c r="G54" s="139" t="str">
        <f>IF(D54="","",ROUNDDOWN(D54*F54,0))</f>
        <v/>
      </c>
      <c r="H54" s="86"/>
      <c r="I54" s="226" t="str">
        <f>G54</f>
        <v/>
      </c>
      <c r="J54" s="28"/>
      <c r="K54" s="28"/>
      <c r="L54" s="28"/>
      <c r="M54" s="28"/>
      <c r="N54" s="230"/>
      <c r="O54" s="230"/>
      <c r="P54" s="230"/>
      <c r="Q54" s="230"/>
      <c r="R54" s="230"/>
      <c r="S54" s="230"/>
      <c r="T54" s="230"/>
      <c r="U54" s="230"/>
      <c r="V54" s="230"/>
      <c r="W54" s="228"/>
      <c r="X54" s="228"/>
    </row>
    <row r="55" spans="1:24" ht="17.45" customHeight="1">
      <c r="A55" s="71"/>
      <c r="B55" s="98"/>
      <c r="C55" s="88"/>
      <c r="D55" s="133"/>
      <c r="E55" s="217"/>
      <c r="F55" s="143"/>
      <c r="G55" s="149" t="str">
        <f>IF(F55="",IF(D55="","",ROUNDDOWN(D55*F56,0)),IF(D55="","",ROUNDDOWN(D55*F55,0)))</f>
        <v/>
      </c>
      <c r="H55" s="87"/>
      <c r="I55" s="223"/>
      <c r="J55" s="28"/>
      <c r="K55" s="28"/>
      <c r="L55" s="28"/>
      <c r="M55" s="28"/>
      <c r="N55" s="230"/>
      <c r="O55" s="230"/>
      <c r="P55" s="230"/>
      <c r="Q55" s="230"/>
      <c r="R55" s="230"/>
      <c r="S55" s="230"/>
      <c r="T55" s="230"/>
      <c r="U55" s="228"/>
      <c r="V55" s="228"/>
      <c r="W55" s="228"/>
      <c r="X55" s="228"/>
    </row>
    <row r="56" spans="1:24" ht="17.45" customHeight="1">
      <c r="A56" s="72"/>
      <c r="B56" s="212"/>
      <c r="C56" s="89"/>
      <c r="D56" s="135"/>
      <c r="E56" s="127"/>
      <c r="F56" s="144"/>
      <c r="G56" s="139" t="str">
        <f>IF(D56="","",ROUNDDOWN(D56*F56,0))</f>
        <v/>
      </c>
      <c r="H56" s="86"/>
      <c r="I56" s="226" t="str">
        <f>G56</f>
        <v/>
      </c>
      <c r="J56" s="28"/>
      <c r="K56" s="28"/>
      <c r="L56" s="28"/>
      <c r="M56" s="28"/>
      <c r="N56" s="230"/>
      <c r="O56" s="230"/>
      <c r="P56" s="230"/>
      <c r="Q56" s="230"/>
      <c r="R56" s="230"/>
      <c r="S56" s="230"/>
      <c r="T56" s="230"/>
      <c r="U56" s="230"/>
      <c r="V56" s="230"/>
      <c r="W56" s="228"/>
      <c r="X56" s="228"/>
    </row>
    <row r="57" spans="1:24" ht="17.45" customHeight="1">
      <c r="A57" s="71"/>
      <c r="B57" s="98"/>
      <c r="C57" s="88"/>
      <c r="D57" s="133"/>
      <c r="E57" s="217"/>
      <c r="F57" s="143"/>
      <c r="G57" s="149" t="str">
        <f>IF(F57="",IF(D57="","",ROUNDDOWN(D57*F58,0)),IF(D57="","",ROUNDDOWN(D57*F57,0)))</f>
        <v/>
      </c>
      <c r="H57" s="87"/>
      <c r="I57" s="223"/>
      <c r="J57" s="28"/>
      <c r="K57" s="28"/>
      <c r="L57" s="28"/>
      <c r="M57" s="28"/>
      <c r="N57" s="230"/>
      <c r="O57" s="230"/>
      <c r="P57" s="230"/>
      <c r="Q57" s="230"/>
      <c r="R57" s="230"/>
      <c r="S57" s="230"/>
      <c r="T57" s="230"/>
      <c r="U57" s="228"/>
      <c r="V57" s="228"/>
      <c r="W57" s="228"/>
      <c r="X57" s="228"/>
    </row>
    <row r="58" spans="1:24" ht="17.45" customHeight="1">
      <c r="A58" s="72"/>
      <c r="B58" s="212"/>
      <c r="C58" s="89"/>
      <c r="D58" s="135"/>
      <c r="E58" s="127"/>
      <c r="F58" s="144"/>
      <c r="G58" s="139" t="str">
        <f>IF(D58="","",ROUNDDOWN(D58*F58,0))</f>
        <v/>
      </c>
      <c r="H58" s="86"/>
      <c r="I58" s="28" t="str">
        <f>G58</f>
        <v/>
      </c>
      <c r="J58" s="28"/>
      <c r="K58" s="28"/>
      <c r="L58" s="28"/>
      <c r="M58" s="28"/>
      <c r="N58" s="230"/>
      <c r="O58" s="230"/>
      <c r="P58" s="230"/>
      <c r="Q58" s="230"/>
      <c r="R58" s="230"/>
      <c r="S58" s="230"/>
      <c r="T58" s="230"/>
      <c r="U58" s="230"/>
      <c r="V58" s="230"/>
      <c r="W58" s="228"/>
      <c r="X58" s="228"/>
    </row>
    <row r="59" spans="1:24" ht="17.45" customHeight="1">
      <c r="A59" s="71"/>
      <c r="B59" s="98"/>
      <c r="C59" s="88"/>
      <c r="D59" s="215"/>
      <c r="E59" s="217"/>
      <c r="F59" s="143"/>
      <c r="G59" s="149" t="str">
        <f>IF(F59="",IF(D59="","",ROUNDDOWN(D59*F60,0)),IF(D59="","",ROUNDDOWN(D59*F59,0)))</f>
        <v/>
      </c>
      <c r="H59" s="87"/>
      <c r="I59" s="223"/>
      <c r="J59" s="28"/>
      <c r="K59" s="28"/>
      <c r="L59" s="28"/>
      <c r="M59" s="28"/>
      <c r="N59" s="230"/>
      <c r="O59" s="230"/>
      <c r="P59" s="230"/>
      <c r="Q59" s="230"/>
      <c r="R59" s="230"/>
      <c r="S59" s="230"/>
      <c r="T59" s="230"/>
      <c r="U59" s="228"/>
      <c r="V59" s="228"/>
      <c r="W59" s="228"/>
      <c r="X59" s="228"/>
    </row>
    <row r="60" spans="1:24" ht="17.45" customHeight="1">
      <c r="A60" s="72"/>
      <c r="B60" s="212"/>
      <c r="C60" s="89"/>
      <c r="D60" s="216"/>
      <c r="E60" s="127"/>
      <c r="F60" s="144"/>
      <c r="G60" s="139" t="str">
        <f>IF(D60="","",ROUNDDOWN(D60*F60,0))</f>
        <v/>
      </c>
      <c r="H60" s="86"/>
      <c r="I60" s="223" t="str">
        <f>G60</f>
        <v/>
      </c>
      <c r="J60" s="28"/>
      <c r="K60" s="28"/>
      <c r="L60" s="28"/>
      <c r="M60" s="28"/>
      <c r="N60" s="230"/>
      <c r="O60" s="230"/>
      <c r="P60" s="230"/>
      <c r="Q60" s="230"/>
      <c r="R60" s="230"/>
      <c r="S60" s="230"/>
      <c r="T60" s="230"/>
      <c r="U60" s="228"/>
      <c r="V60" s="228"/>
      <c r="W60" s="228"/>
      <c r="X60" s="228"/>
    </row>
    <row r="61" spans="1:24" ht="17.45" customHeight="1">
      <c r="A61" s="71"/>
      <c r="B61" s="98"/>
      <c r="C61" s="88"/>
      <c r="D61" s="215"/>
      <c r="E61" s="217"/>
      <c r="F61" s="143"/>
      <c r="G61" s="143"/>
      <c r="H61" s="87"/>
      <c r="I61" s="223"/>
      <c r="J61" s="28"/>
      <c r="K61" s="28"/>
      <c r="L61" s="28"/>
      <c r="M61" s="28"/>
      <c r="N61" s="230"/>
      <c r="O61" s="230"/>
      <c r="P61" s="230"/>
      <c r="Q61" s="230"/>
      <c r="R61" s="230"/>
      <c r="S61" s="230"/>
      <c r="T61" s="230"/>
      <c r="U61" s="228"/>
      <c r="V61" s="228"/>
      <c r="W61" s="228"/>
      <c r="X61" s="228"/>
    </row>
    <row r="62" spans="1:24" ht="17.45" customHeight="1">
      <c r="A62" s="72"/>
      <c r="B62" s="93" t="s">
        <v>46</v>
      </c>
      <c r="C62" s="89"/>
      <c r="D62" s="216"/>
      <c r="E62" s="127"/>
      <c r="F62" s="144"/>
      <c r="G62" s="221">
        <f>I62</f>
        <v>0</v>
      </c>
      <c r="H62" s="86"/>
      <c r="I62" s="223">
        <f>SUM(I33:I60)</f>
        <v>0</v>
      </c>
      <c r="J62" s="28"/>
      <c r="K62" s="28"/>
      <c r="L62" s="28"/>
      <c r="M62" s="28"/>
      <c r="N62" s="230"/>
      <c r="O62" s="230"/>
      <c r="P62" s="230"/>
      <c r="Q62" s="230"/>
      <c r="R62" s="230"/>
      <c r="S62" s="230"/>
      <c r="T62" s="230"/>
      <c r="U62" s="230"/>
      <c r="V62" s="230"/>
      <c r="W62" s="228"/>
      <c r="X62" s="228"/>
    </row>
    <row r="63" spans="1:24" ht="17.45" customHeight="1">
      <c r="A63" s="71"/>
      <c r="B63" s="98"/>
      <c r="C63" s="88"/>
      <c r="D63" s="215"/>
      <c r="E63" s="217"/>
      <c r="F63" s="143"/>
      <c r="G63" s="149" t="str">
        <f>IF(F63="",IF(D63="","",ROUNDDOWN(D63*F64,0)),IF(D63="","",ROUNDDOWN(D63*F63,0)))</f>
        <v/>
      </c>
      <c r="H63" s="87"/>
      <c r="I63" s="28"/>
      <c r="J63" s="28"/>
      <c r="K63" s="28"/>
      <c r="L63" s="28"/>
      <c r="M63" s="28"/>
      <c r="N63" s="230"/>
      <c r="O63" s="230"/>
      <c r="P63" s="230"/>
      <c r="Q63" s="230"/>
      <c r="R63" s="230"/>
      <c r="S63" s="230"/>
      <c r="T63" s="230"/>
      <c r="U63" s="228"/>
      <c r="V63" s="228"/>
      <c r="W63" s="228"/>
      <c r="X63" s="228"/>
    </row>
    <row r="64" spans="1:24" ht="17.45" customHeight="1">
      <c r="A64" s="72"/>
      <c r="B64" s="212"/>
      <c r="C64" s="89"/>
      <c r="D64" s="135"/>
      <c r="E64" s="127"/>
      <c r="F64" s="144"/>
      <c r="G64" s="139" t="str">
        <f>IF(D64="","",ROUNDDOWN(D64*F64,0))</f>
        <v/>
      </c>
      <c r="H64" s="86"/>
      <c r="I64" s="226" t="str">
        <f>G64</f>
        <v/>
      </c>
      <c r="J64" s="28"/>
      <c r="K64" s="28"/>
      <c r="L64" s="28"/>
      <c r="M64" s="28"/>
      <c r="N64" s="230"/>
      <c r="O64" s="230"/>
      <c r="P64" s="230"/>
      <c r="Q64" s="230"/>
      <c r="R64" s="230"/>
      <c r="S64" s="230"/>
      <c r="T64" s="230"/>
      <c r="U64" s="228"/>
      <c r="V64" s="228"/>
      <c r="W64" s="228"/>
      <c r="X64" s="228"/>
    </row>
    <row r="65" spans="1:24" ht="17.45" customHeight="1">
      <c r="A65" s="71"/>
      <c r="B65" s="98"/>
      <c r="C65" s="88"/>
      <c r="D65" s="215"/>
      <c r="E65" s="217"/>
      <c r="F65" s="143"/>
      <c r="G65" s="149" t="str">
        <f>IF(F65="",IF(D65="","",ROUNDDOWN(D65*F66,0)),IF(D65="","",ROUNDDOWN(D65*F65,0)))</f>
        <v/>
      </c>
      <c r="H65" s="87"/>
      <c r="I65" s="223"/>
      <c r="J65" s="28"/>
      <c r="K65" s="28"/>
      <c r="L65" s="28"/>
      <c r="M65" s="28"/>
      <c r="N65" s="230"/>
      <c r="O65" s="230"/>
      <c r="P65" s="230"/>
      <c r="Q65" s="230"/>
      <c r="R65" s="230"/>
      <c r="S65" s="230"/>
      <c r="T65" s="230"/>
      <c r="U65" s="228"/>
      <c r="V65" s="228"/>
      <c r="W65" s="228"/>
      <c r="X65" s="228"/>
    </row>
    <row r="66" spans="1:24" ht="17.45" customHeight="1">
      <c r="A66" s="72"/>
      <c r="B66" s="212"/>
      <c r="C66" s="89"/>
      <c r="D66" s="135"/>
      <c r="E66" s="127"/>
      <c r="F66" s="144"/>
      <c r="G66" s="139" t="str">
        <f>IF(D66="","",ROUNDDOWN(D66*F66,0))</f>
        <v/>
      </c>
      <c r="H66" s="86"/>
      <c r="I66" s="226" t="str">
        <f>G66</f>
        <v/>
      </c>
      <c r="J66" s="28"/>
      <c r="K66" s="28"/>
      <c r="L66" s="28"/>
      <c r="M66" s="28"/>
      <c r="N66" s="230"/>
      <c r="O66" s="230"/>
      <c r="P66" s="230"/>
      <c r="Q66" s="230"/>
      <c r="R66" s="230"/>
      <c r="S66" s="230"/>
      <c r="T66" s="230"/>
      <c r="U66" s="228"/>
      <c r="V66" s="228"/>
      <c r="W66" s="228"/>
      <c r="X66" s="228"/>
    </row>
    <row r="67" spans="1:24" ht="17.45" customHeight="1">
      <c r="A67" s="71"/>
      <c r="B67" s="98"/>
      <c r="C67" s="88"/>
      <c r="D67" s="215"/>
      <c r="E67" s="217"/>
      <c r="F67" s="143"/>
      <c r="G67" s="149" t="str">
        <f>IF(F67="",IF(D67="","",ROUNDDOWN(D67*F68,0)),IF(D67="","",ROUNDDOWN(D67*F67,0)))</f>
        <v/>
      </c>
      <c r="H67" s="87"/>
      <c r="I67" s="28"/>
      <c r="J67" s="28"/>
      <c r="K67" s="28"/>
      <c r="L67" s="28"/>
      <c r="M67" s="28"/>
      <c r="N67" s="230"/>
      <c r="O67" s="230"/>
      <c r="P67" s="230"/>
      <c r="Q67" s="230"/>
      <c r="R67" s="230"/>
      <c r="S67" s="230"/>
      <c r="T67" s="230"/>
      <c r="U67" s="228"/>
      <c r="V67" s="228"/>
      <c r="W67" s="228"/>
      <c r="X67" s="228"/>
    </row>
    <row r="68" spans="1:24" ht="17.45" customHeight="1">
      <c r="A68" s="72"/>
      <c r="B68" s="212"/>
      <c r="C68" s="89"/>
      <c r="D68" s="135"/>
      <c r="E68" s="127"/>
      <c r="F68" s="144"/>
      <c r="G68" s="139" t="str">
        <f>IF(D68="","",ROUNDDOWN(D68*F68,0))</f>
        <v/>
      </c>
      <c r="H68" s="86"/>
      <c r="I68" s="226" t="str">
        <f>G68</f>
        <v/>
      </c>
      <c r="J68" s="28"/>
      <c r="K68" s="28"/>
      <c r="L68" s="28"/>
      <c r="M68" s="28"/>
      <c r="N68" s="230"/>
      <c r="O68" s="230"/>
      <c r="P68" s="230"/>
      <c r="Q68" s="230"/>
      <c r="R68" s="230"/>
      <c r="S68" s="230"/>
      <c r="T68" s="230"/>
      <c r="U68" s="230"/>
      <c r="V68" s="230"/>
      <c r="W68" s="228"/>
      <c r="X68" s="228"/>
    </row>
    <row r="69" spans="1:24" ht="17.45" customHeight="1">
      <c r="A69" s="71"/>
      <c r="B69" s="98"/>
      <c r="C69" s="88"/>
      <c r="D69" s="215"/>
      <c r="E69" s="217"/>
      <c r="F69" s="143"/>
      <c r="G69" s="149" t="str">
        <f>IF(F69="",IF(D69="","",ROUNDDOWN(D69*F70,0)),IF(D69="","",ROUNDDOWN(D69*F69,0)))</f>
        <v/>
      </c>
      <c r="H69" s="87"/>
      <c r="I69" s="28"/>
      <c r="J69" s="28"/>
      <c r="K69" s="28"/>
      <c r="L69" s="28"/>
      <c r="M69" s="28"/>
      <c r="N69" s="230"/>
      <c r="O69" s="230"/>
      <c r="P69" s="230"/>
      <c r="Q69" s="230"/>
      <c r="R69" s="230"/>
      <c r="S69" s="230"/>
      <c r="T69" s="230"/>
      <c r="U69" s="228"/>
      <c r="V69" s="228"/>
      <c r="W69" s="228"/>
      <c r="X69" s="228"/>
    </row>
    <row r="70" spans="1:24" ht="17.45" customHeight="1">
      <c r="A70" s="72"/>
      <c r="B70" s="212"/>
      <c r="C70" s="89"/>
      <c r="D70" s="135"/>
      <c r="E70" s="127"/>
      <c r="F70" s="144"/>
      <c r="G70" s="139" t="str">
        <f>IF(D70="","",ROUNDDOWN(D70*F70,0))</f>
        <v/>
      </c>
      <c r="H70" s="86"/>
      <c r="I70" s="226" t="str">
        <f>G70</f>
        <v/>
      </c>
      <c r="J70" s="28"/>
      <c r="K70" s="28"/>
      <c r="L70" s="28"/>
      <c r="M70" s="28"/>
      <c r="N70" s="230"/>
      <c r="O70" s="230"/>
      <c r="P70" s="230"/>
      <c r="Q70" s="230"/>
      <c r="R70" s="230"/>
      <c r="S70" s="230"/>
      <c r="T70" s="230"/>
      <c r="U70" s="230"/>
      <c r="V70" s="230"/>
      <c r="W70" s="228"/>
      <c r="X70" s="228"/>
    </row>
    <row r="71" spans="1:24" ht="17.45" customHeight="1">
      <c r="A71" s="71"/>
      <c r="B71" s="98"/>
      <c r="C71" s="88"/>
      <c r="D71" s="215"/>
      <c r="E71" s="217"/>
      <c r="F71" s="143"/>
      <c r="G71" s="149" t="str">
        <f>IF(F71="",IF(D71="","",ROUNDDOWN(D71*F72,0)),IF(D71="","",ROUNDDOWN(D71*F71,0)))</f>
        <v/>
      </c>
      <c r="H71" s="87"/>
      <c r="I71" s="28"/>
      <c r="J71" s="28"/>
      <c r="K71" s="28"/>
      <c r="L71" s="28"/>
      <c r="M71" s="28"/>
      <c r="N71" s="230"/>
      <c r="O71" s="230"/>
      <c r="P71" s="230"/>
      <c r="Q71" s="230"/>
      <c r="R71" s="230"/>
      <c r="S71" s="230"/>
      <c r="T71" s="230"/>
      <c r="U71" s="228"/>
      <c r="V71" s="228"/>
      <c r="W71" s="228"/>
      <c r="X71" s="228"/>
    </row>
    <row r="72" spans="1:24" ht="17.45" customHeight="1">
      <c r="A72" s="72"/>
      <c r="B72" s="212"/>
      <c r="C72" s="89"/>
      <c r="D72" s="135"/>
      <c r="E72" s="127"/>
      <c r="F72" s="144"/>
      <c r="G72" s="139" t="str">
        <f>IF(D72="","",ROUNDDOWN(D72*F72,0))</f>
        <v/>
      </c>
      <c r="H72" s="86"/>
      <c r="I72" s="226" t="str">
        <f>G72</f>
        <v/>
      </c>
      <c r="J72" s="28"/>
      <c r="K72" s="28"/>
      <c r="L72" s="28"/>
      <c r="M72" s="28"/>
      <c r="N72" s="230"/>
      <c r="O72" s="230"/>
      <c r="P72" s="230"/>
      <c r="Q72" s="230"/>
      <c r="R72" s="230"/>
      <c r="S72" s="230"/>
      <c r="T72" s="230"/>
      <c r="U72" s="230"/>
      <c r="V72" s="230"/>
      <c r="W72" s="228"/>
      <c r="X72" s="228"/>
    </row>
    <row r="73" spans="1:24" ht="17.45" customHeight="1">
      <c r="A73" s="71"/>
      <c r="B73" s="98"/>
      <c r="C73" s="88"/>
      <c r="D73" s="215"/>
      <c r="E73" s="217"/>
      <c r="F73" s="143"/>
      <c r="G73" s="149" t="str">
        <f>IF(F73="",IF(D73="","",ROUNDDOWN(D73*F74,0)),IF(D73="","",ROUNDDOWN(D73*F73,0)))</f>
        <v/>
      </c>
      <c r="H73" s="87"/>
      <c r="I73" s="28"/>
      <c r="J73" s="28"/>
      <c r="K73" s="28"/>
      <c r="L73" s="28"/>
      <c r="M73" s="28"/>
      <c r="N73" s="230"/>
      <c r="O73" s="230"/>
      <c r="P73" s="230"/>
      <c r="Q73" s="230"/>
      <c r="R73" s="230"/>
      <c r="S73" s="230"/>
      <c r="T73" s="230"/>
      <c r="U73" s="228"/>
      <c r="V73" s="228"/>
      <c r="W73" s="228"/>
      <c r="X73" s="228"/>
    </row>
    <row r="74" spans="1:24" ht="17.45" customHeight="1">
      <c r="A74" s="72"/>
      <c r="B74" s="212"/>
      <c r="C74" s="89"/>
      <c r="D74" s="135"/>
      <c r="E74" s="127"/>
      <c r="F74" s="144"/>
      <c r="G74" s="139" t="str">
        <f>IF(D74="","",ROUNDDOWN(D74*F74,0))</f>
        <v/>
      </c>
      <c r="H74" s="86"/>
      <c r="I74" s="226" t="str">
        <f>G74</f>
        <v/>
      </c>
      <c r="J74" s="28"/>
      <c r="K74" s="28"/>
      <c r="L74" s="28"/>
      <c r="M74" s="28"/>
      <c r="N74" s="230"/>
      <c r="O74" s="230"/>
      <c r="P74" s="230"/>
      <c r="Q74" s="230"/>
      <c r="R74" s="230"/>
      <c r="S74" s="230"/>
      <c r="T74" s="230"/>
      <c r="U74" s="230"/>
      <c r="V74" s="230"/>
      <c r="W74" s="228"/>
      <c r="X74" s="228"/>
    </row>
    <row r="75" spans="1:24" ht="17.45" customHeight="1">
      <c r="A75" s="71"/>
      <c r="B75" s="98"/>
      <c r="C75" s="88"/>
      <c r="D75" s="215"/>
      <c r="E75" s="217"/>
      <c r="F75" s="143"/>
      <c r="G75" s="149" t="str">
        <f>IF(F75="",IF(D75="","",ROUNDDOWN(D75*F76,0)),IF(D75="","",ROUNDDOWN(D75*F75,0)))</f>
        <v/>
      </c>
      <c r="H75" s="87"/>
      <c r="I75" s="28"/>
      <c r="J75" s="28"/>
      <c r="K75" s="28"/>
      <c r="L75" s="28"/>
      <c r="M75" s="28"/>
      <c r="N75" s="230"/>
      <c r="O75" s="230"/>
      <c r="P75" s="230"/>
      <c r="Q75" s="230"/>
      <c r="R75" s="230"/>
      <c r="S75" s="230"/>
      <c r="T75" s="230"/>
      <c r="U75" s="228"/>
      <c r="V75" s="228"/>
      <c r="W75" s="228"/>
      <c r="X75" s="228"/>
    </row>
    <row r="76" spans="1:24" ht="17.45" customHeight="1">
      <c r="A76" s="72"/>
      <c r="B76" s="212"/>
      <c r="C76" s="89"/>
      <c r="D76" s="135"/>
      <c r="E76" s="127"/>
      <c r="F76" s="144"/>
      <c r="G76" s="139" t="str">
        <f>IF(D76="","",ROUNDDOWN(D76*F76,0))</f>
        <v/>
      </c>
      <c r="H76" s="86"/>
      <c r="I76" s="226" t="str">
        <f>G76</f>
        <v/>
      </c>
      <c r="J76" s="28"/>
      <c r="K76" s="28"/>
      <c r="L76" s="28"/>
      <c r="M76" s="28"/>
      <c r="N76" s="230"/>
      <c r="O76" s="230"/>
      <c r="P76" s="230"/>
      <c r="Q76" s="230"/>
      <c r="R76" s="230"/>
      <c r="S76" s="230"/>
      <c r="T76" s="230"/>
      <c r="U76" s="230"/>
      <c r="V76" s="230"/>
      <c r="W76" s="228"/>
      <c r="X76" s="228"/>
    </row>
    <row r="77" spans="1:24" ht="17.45" customHeight="1">
      <c r="A77" s="71"/>
      <c r="B77" s="98"/>
      <c r="C77" s="88"/>
      <c r="D77" s="215"/>
      <c r="E77" s="217"/>
      <c r="F77" s="143"/>
      <c r="G77" s="149" t="str">
        <f>IF(F77="",IF(D77="","",ROUNDDOWN(D77*F78,0)),IF(D77="","",ROUNDDOWN(D77*F77,0)))</f>
        <v/>
      </c>
      <c r="H77" s="87"/>
      <c r="I77" s="28"/>
      <c r="J77" s="28"/>
      <c r="K77" s="28"/>
      <c r="L77" s="28"/>
      <c r="M77" s="28"/>
      <c r="N77" s="230"/>
      <c r="O77" s="230"/>
      <c r="P77" s="230"/>
      <c r="Q77" s="230"/>
      <c r="R77" s="230"/>
      <c r="S77" s="230"/>
      <c r="T77" s="230"/>
      <c r="U77" s="228"/>
      <c r="V77" s="228"/>
      <c r="W77" s="228"/>
      <c r="X77" s="228"/>
    </row>
    <row r="78" spans="1:24" ht="17.45" customHeight="1">
      <c r="A78" s="72"/>
      <c r="B78" s="212"/>
      <c r="C78" s="89"/>
      <c r="D78" s="135"/>
      <c r="E78" s="127"/>
      <c r="F78" s="144"/>
      <c r="G78" s="139" t="str">
        <f>IF(D78="","",ROUNDDOWN(D78*F78,0))</f>
        <v/>
      </c>
      <c r="H78" s="86"/>
      <c r="I78" s="226" t="str">
        <f>G78</f>
        <v/>
      </c>
      <c r="J78" s="28"/>
      <c r="K78" s="28"/>
      <c r="L78" s="28"/>
      <c r="M78" s="28"/>
      <c r="N78" s="230"/>
      <c r="O78" s="230"/>
      <c r="P78" s="230"/>
      <c r="Q78" s="230"/>
      <c r="R78" s="230"/>
      <c r="S78" s="230"/>
      <c r="T78" s="230"/>
      <c r="U78" s="230"/>
      <c r="V78" s="230"/>
      <c r="W78" s="228"/>
      <c r="X78" s="228"/>
    </row>
    <row r="79" spans="1:24" ht="17.45" customHeight="1">
      <c r="A79" s="71"/>
      <c r="B79" s="98"/>
      <c r="C79" s="88"/>
      <c r="D79" s="215"/>
      <c r="E79" s="217"/>
      <c r="F79" s="143"/>
      <c r="G79" s="149" t="str">
        <f>IF(F79="",IF(D79="","",ROUNDDOWN(D79*F80,0)),IF(D79="","",ROUNDDOWN(D79*F79,0)))</f>
        <v/>
      </c>
      <c r="H79" s="87"/>
      <c r="I79" s="28"/>
      <c r="J79" s="28"/>
      <c r="K79" s="28"/>
      <c r="L79" s="28"/>
      <c r="M79" s="28"/>
      <c r="N79" s="230"/>
      <c r="O79" s="230"/>
      <c r="P79" s="230"/>
      <c r="Q79" s="230"/>
      <c r="R79" s="230"/>
      <c r="S79" s="230"/>
      <c r="T79" s="230"/>
      <c r="U79" s="228"/>
      <c r="V79" s="228"/>
      <c r="W79" s="228"/>
      <c r="X79" s="228"/>
    </row>
    <row r="80" spans="1:24" ht="17.45" customHeight="1">
      <c r="A80" s="72"/>
      <c r="B80" s="212"/>
      <c r="C80" s="89"/>
      <c r="D80" s="216"/>
      <c r="E80" s="127"/>
      <c r="F80" s="144"/>
      <c r="G80" s="139" t="str">
        <f>IF(D80="","",ROUNDDOWN(D80*F80,0))</f>
        <v/>
      </c>
      <c r="H80" s="86"/>
      <c r="I80" s="226" t="str">
        <f>G80</f>
        <v/>
      </c>
      <c r="J80" s="28"/>
      <c r="K80" s="28"/>
      <c r="L80" s="28"/>
      <c r="M80" s="28"/>
      <c r="N80" s="230"/>
      <c r="O80" s="230"/>
      <c r="P80" s="230"/>
      <c r="Q80" s="230"/>
      <c r="R80" s="230"/>
      <c r="S80" s="230"/>
      <c r="T80" s="230"/>
      <c r="U80" s="230"/>
      <c r="V80" s="230"/>
      <c r="W80" s="228"/>
      <c r="X80" s="228"/>
    </row>
    <row r="81" spans="1:24" ht="17.45" customHeight="1">
      <c r="A81" s="71"/>
      <c r="B81" s="98"/>
      <c r="C81" s="88"/>
      <c r="D81" s="215"/>
      <c r="E81" s="217"/>
      <c r="F81" s="143"/>
      <c r="G81" s="149" t="str">
        <f>IF(F81="",IF(D81="","",ROUNDDOWN(D81*F82,0)),IF(D81="","",ROUNDDOWN(D81*F81,0)))</f>
        <v/>
      </c>
      <c r="H81" s="87"/>
      <c r="I81" s="28"/>
      <c r="J81" s="28"/>
      <c r="K81" s="28"/>
      <c r="L81" s="28"/>
      <c r="M81" s="28"/>
      <c r="N81" s="230"/>
      <c r="O81" s="230"/>
      <c r="P81" s="230"/>
      <c r="Q81" s="230"/>
      <c r="R81" s="230"/>
      <c r="S81" s="230"/>
      <c r="T81" s="230"/>
      <c r="U81" s="228"/>
      <c r="V81" s="228"/>
      <c r="W81" s="228"/>
      <c r="X81" s="228"/>
    </row>
    <row r="82" spans="1:24" ht="17.45" customHeight="1">
      <c r="A82" s="72"/>
      <c r="B82" s="212"/>
      <c r="C82" s="89"/>
      <c r="D82" s="135"/>
      <c r="E82" s="127"/>
      <c r="F82" s="144"/>
      <c r="G82" s="139" t="str">
        <f>IF(D82="","",ROUNDDOWN(D82*F82,0))</f>
        <v/>
      </c>
      <c r="H82" s="86"/>
      <c r="I82" s="226" t="str">
        <f>G82</f>
        <v/>
      </c>
      <c r="J82" s="28"/>
      <c r="K82" s="28"/>
      <c r="L82" s="28"/>
      <c r="M82" s="28"/>
      <c r="N82" s="230"/>
      <c r="O82" s="230"/>
      <c r="P82" s="230"/>
      <c r="Q82" s="230"/>
      <c r="R82" s="230"/>
      <c r="S82" s="230"/>
      <c r="T82" s="230"/>
      <c r="U82" s="230"/>
      <c r="V82" s="230"/>
      <c r="W82" s="228"/>
      <c r="X82" s="228"/>
    </row>
    <row r="83" spans="1:24" ht="17.45" customHeight="1">
      <c r="A83" s="71"/>
      <c r="B83" s="98"/>
      <c r="C83" s="88"/>
      <c r="D83" s="215"/>
      <c r="E83" s="217"/>
      <c r="F83" s="143"/>
      <c r="G83" s="149" t="str">
        <f>IF(F83="",IF(D83="","",ROUNDDOWN(D83*F84,0)),IF(D83="","",ROUNDDOWN(D83*F83,0)))</f>
        <v/>
      </c>
      <c r="H83" s="87"/>
      <c r="I83" s="223"/>
      <c r="J83" s="28"/>
      <c r="K83" s="28"/>
      <c r="L83" s="28"/>
      <c r="M83" s="28"/>
      <c r="N83" s="230"/>
      <c r="O83" s="230"/>
      <c r="P83" s="230"/>
      <c r="Q83" s="230"/>
      <c r="R83" s="230"/>
      <c r="S83" s="230"/>
      <c r="T83" s="230"/>
      <c r="U83" s="228"/>
      <c r="V83" s="228"/>
      <c r="W83" s="228"/>
      <c r="X83" s="228"/>
    </row>
    <row r="84" spans="1:24" ht="17.45" customHeight="1">
      <c r="A84" s="72"/>
      <c r="B84" s="212"/>
      <c r="C84" s="89"/>
      <c r="D84" s="135"/>
      <c r="E84" s="127"/>
      <c r="F84" s="144"/>
      <c r="G84" s="139" t="str">
        <f>IF(D84="","",ROUNDDOWN(D84*F84,0))</f>
        <v/>
      </c>
      <c r="H84" s="86"/>
      <c r="I84" s="226" t="str">
        <f>G84</f>
        <v/>
      </c>
      <c r="J84" s="28"/>
      <c r="K84" s="28"/>
      <c r="L84" s="28"/>
      <c r="M84" s="28"/>
      <c r="N84" s="230"/>
      <c r="O84" s="230"/>
      <c r="P84" s="230"/>
      <c r="Q84" s="230"/>
      <c r="R84" s="230"/>
      <c r="S84" s="230"/>
      <c r="T84" s="230"/>
      <c r="U84" s="230"/>
      <c r="V84" s="230"/>
      <c r="W84" s="228"/>
      <c r="X84" s="228"/>
    </row>
    <row r="85" spans="1:24" ht="17.45" customHeight="1">
      <c r="A85" s="71"/>
      <c r="B85" s="98"/>
      <c r="C85" s="88"/>
      <c r="D85" s="133"/>
      <c r="E85" s="217"/>
      <c r="F85" s="143"/>
      <c r="G85" s="149" t="str">
        <f>IF(F85="",IF(D85="","",ROUNDDOWN(D85*F86,0)),IF(D85="","",ROUNDDOWN(D85*F85,0)))</f>
        <v/>
      </c>
      <c r="H85" s="87"/>
      <c r="I85" s="223"/>
      <c r="J85" s="28"/>
      <c r="K85" s="28"/>
      <c r="L85" s="28"/>
      <c r="M85" s="28"/>
      <c r="N85" s="230"/>
      <c r="O85" s="230"/>
      <c r="P85" s="230"/>
      <c r="Q85" s="230"/>
      <c r="R85" s="230"/>
      <c r="S85" s="230"/>
      <c r="T85" s="230"/>
      <c r="U85" s="228"/>
      <c r="V85" s="228"/>
      <c r="W85" s="228"/>
      <c r="X85" s="228"/>
    </row>
    <row r="86" spans="1:24" ht="17.45" customHeight="1">
      <c r="A86" s="72"/>
      <c r="B86" s="212"/>
      <c r="C86" s="89"/>
      <c r="D86" s="135"/>
      <c r="E86" s="127"/>
      <c r="F86" s="144"/>
      <c r="G86" s="139" t="str">
        <f>IF(D86="","",ROUNDDOWN(D86*F86,0))</f>
        <v/>
      </c>
      <c r="H86" s="86"/>
      <c r="I86" s="226" t="str">
        <f>G86</f>
        <v/>
      </c>
      <c r="J86" s="28"/>
      <c r="K86" s="28"/>
      <c r="L86" s="28"/>
      <c r="M86" s="28"/>
      <c r="N86" s="230"/>
      <c r="O86" s="230"/>
      <c r="P86" s="230"/>
      <c r="Q86" s="230"/>
      <c r="R86" s="230"/>
      <c r="S86" s="230"/>
      <c r="T86" s="230"/>
      <c r="U86" s="230"/>
      <c r="V86" s="230"/>
      <c r="W86" s="228"/>
      <c r="X86" s="228"/>
    </row>
    <row r="87" spans="1:24" ht="17.45" customHeight="1">
      <c r="A87" s="71"/>
      <c r="B87" s="98"/>
      <c r="C87" s="88"/>
      <c r="D87" s="133"/>
      <c r="E87" s="217"/>
      <c r="F87" s="143"/>
      <c r="G87" s="149" t="str">
        <f>IF(F87="",IF(D87="","",ROUNDDOWN(D87*F88,0)),IF(D87="","",ROUNDDOWN(D87*F87,0)))</f>
        <v/>
      </c>
      <c r="H87" s="87"/>
      <c r="I87" s="223"/>
      <c r="J87" s="28"/>
      <c r="K87" s="28"/>
      <c r="L87" s="28"/>
      <c r="M87" s="28"/>
      <c r="N87" s="230"/>
      <c r="O87" s="230"/>
      <c r="P87" s="230"/>
      <c r="Q87" s="230"/>
      <c r="R87" s="230"/>
      <c r="S87" s="230"/>
      <c r="T87" s="230"/>
      <c r="U87" s="228"/>
      <c r="V87" s="228"/>
      <c r="W87" s="228"/>
      <c r="X87" s="228"/>
    </row>
    <row r="88" spans="1:24" ht="17.45" customHeight="1">
      <c r="A88" s="72"/>
      <c r="B88" s="212"/>
      <c r="C88" s="89"/>
      <c r="D88" s="135"/>
      <c r="E88" s="127"/>
      <c r="F88" s="144"/>
      <c r="G88" s="139" t="str">
        <f>IF(D88="","",ROUNDDOWN(D88*F88,0))</f>
        <v/>
      </c>
      <c r="H88" s="86"/>
      <c r="I88" s="226" t="str">
        <f>G88</f>
        <v/>
      </c>
      <c r="J88" s="28"/>
      <c r="K88" s="28"/>
      <c r="L88" s="28"/>
      <c r="M88" s="28"/>
      <c r="N88" s="230"/>
      <c r="O88" s="230"/>
      <c r="P88" s="230"/>
      <c r="Q88" s="230"/>
      <c r="R88" s="230"/>
      <c r="S88" s="230"/>
      <c r="T88" s="230"/>
      <c r="U88" s="230"/>
      <c r="V88" s="230"/>
      <c r="W88" s="228"/>
      <c r="X88" s="228"/>
    </row>
    <row r="89" spans="1:24" ht="17.45" customHeight="1">
      <c r="A89" s="71"/>
      <c r="B89" s="98"/>
      <c r="C89" s="88"/>
      <c r="D89" s="215"/>
      <c r="E89" s="217"/>
      <c r="F89" s="143"/>
      <c r="G89" s="149" t="str">
        <f>IF(F89="",IF(D89="","",ROUNDDOWN(D89*F90,0)),IF(D89="","",ROUNDDOWN(D89*F89,0)))</f>
        <v/>
      </c>
      <c r="H89" s="87"/>
      <c r="I89" s="223"/>
      <c r="J89" s="28"/>
      <c r="K89" s="28"/>
      <c r="L89" s="28"/>
      <c r="M89" s="28"/>
      <c r="N89" s="230"/>
      <c r="O89" s="230"/>
      <c r="P89" s="230"/>
      <c r="Q89" s="230"/>
      <c r="R89" s="230"/>
      <c r="S89" s="230"/>
      <c r="T89" s="230"/>
      <c r="U89" s="228"/>
      <c r="V89" s="228"/>
      <c r="W89" s="228"/>
      <c r="X89" s="228"/>
    </row>
    <row r="90" spans="1:24" ht="17.45" customHeight="1">
      <c r="A90" s="72"/>
      <c r="B90" s="212"/>
      <c r="C90" s="89"/>
      <c r="D90" s="216"/>
      <c r="E90" s="127"/>
      <c r="F90" s="144"/>
      <c r="G90" s="139" t="str">
        <f>IF(D90="","",ROUNDDOWN(D90*F90,0))</f>
        <v/>
      </c>
      <c r="H90" s="86"/>
      <c r="I90" s="236" t="str">
        <f>G90</f>
        <v/>
      </c>
      <c r="J90" s="28"/>
      <c r="K90" s="28"/>
      <c r="L90" s="28"/>
      <c r="M90" s="28"/>
      <c r="N90" s="230"/>
      <c r="O90" s="230"/>
      <c r="P90" s="230"/>
      <c r="Q90" s="230"/>
      <c r="R90" s="230"/>
      <c r="S90" s="230"/>
      <c r="T90" s="230"/>
      <c r="U90" s="228"/>
      <c r="V90" s="228"/>
      <c r="W90" s="228"/>
      <c r="X90" s="228"/>
    </row>
    <row r="91" spans="1:24" ht="17.45" customHeight="1">
      <c r="A91" s="71"/>
      <c r="B91" s="98"/>
      <c r="C91" s="88"/>
      <c r="D91" s="215"/>
      <c r="E91" s="217"/>
      <c r="F91" s="143"/>
      <c r="G91" s="143"/>
      <c r="H91" s="87"/>
      <c r="I91" s="223"/>
      <c r="J91" s="28"/>
      <c r="K91" s="28"/>
      <c r="L91" s="28"/>
      <c r="M91" s="28"/>
      <c r="N91" s="230"/>
      <c r="O91" s="230"/>
      <c r="P91" s="230"/>
      <c r="Q91" s="230"/>
      <c r="R91" s="230"/>
      <c r="S91" s="230"/>
      <c r="T91" s="230"/>
      <c r="U91" s="228"/>
      <c r="V91" s="228"/>
      <c r="W91" s="228"/>
      <c r="X91" s="228"/>
    </row>
    <row r="92" spans="1:24" ht="17.45" customHeight="1">
      <c r="A92" s="72"/>
      <c r="B92" s="93" t="s">
        <v>46</v>
      </c>
      <c r="C92" s="89"/>
      <c r="D92" s="216"/>
      <c r="E92" s="127"/>
      <c r="F92" s="144"/>
      <c r="G92" s="221">
        <f>I92</f>
        <v>0</v>
      </c>
      <c r="H92" s="86"/>
      <c r="I92" s="223">
        <f>SUM(I63:I90)</f>
        <v>0</v>
      </c>
      <c r="J92" s="28"/>
      <c r="K92" s="28"/>
      <c r="L92" s="28"/>
      <c r="M92" s="28"/>
      <c r="N92" s="230"/>
      <c r="O92" s="230"/>
      <c r="P92" s="230"/>
      <c r="Q92" s="230"/>
      <c r="R92" s="230"/>
      <c r="S92" s="230"/>
      <c r="T92" s="230"/>
      <c r="U92" s="230"/>
      <c r="V92" s="230"/>
      <c r="W92" s="228"/>
      <c r="X92" s="228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5" fitToWidth="1" fitToHeight="1" orientation="landscape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4"/>
  </sheetPr>
  <dimension ref="A1:X92"/>
  <sheetViews>
    <sheetView showZeros="0" view="pageBreakPreview" zoomScaleSheetLayoutView="100" workbookViewId="0">
      <selection activeCell="D12" sqref="D12"/>
    </sheetView>
  </sheetViews>
  <sheetFormatPr defaultColWidth="9" defaultRowHeight="16.5" customHeight="1"/>
  <cols>
    <col min="1" max="1" width="5.125" style="204" customWidth="1"/>
    <col min="2" max="2" width="22.5" style="205" customWidth="1"/>
    <col min="3" max="3" width="32.875" style="206" customWidth="1"/>
    <col min="4" max="4" width="11.125" style="207" customWidth="1"/>
    <col min="5" max="5" width="5.125" style="204" customWidth="1"/>
    <col min="6" max="6" width="12.75" style="208" customWidth="1"/>
    <col min="7" max="7" width="17.75" style="208" customWidth="1"/>
    <col min="8" max="8" width="27.75" style="209" customWidth="1"/>
    <col min="9" max="9" width="12.75" style="1" customWidth="1"/>
    <col min="10" max="10" width="9.625" style="1" customWidth="1"/>
    <col min="11" max="11" width="11.625" style="1" bestFit="1" customWidth="1"/>
    <col min="12" max="13" width="9.375" style="1" customWidth="1"/>
    <col min="14" max="14" width="13.875" style="63" bestFit="1" customWidth="1"/>
    <col min="15" max="15" width="3.75" style="63" customWidth="1"/>
    <col min="16" max="16" width="11.625" style="63" bestFit="1" customWidth="1"/>
    <col min="17" max="17" width="11.625" style="63" customWidth="1"/>
    <col min="18" max="18" width="11.875" style="63" customWidth="1"/>
    <col min="19" max="19" width="13.375" style="63" customWidth="1"/>
    <col min="20" max="20" width="12.375" style="63" customWidth="1"/>
    <col min="21" max="21" width="14.125" style="63" bestFit="1" customWidth="1"/>
    <col min="22" max="22" width="14.75" style="63" customWidth="1"/>
    <col min="23" max="16384" width="9" style="63"/>
  </cols>
  <sheetData>
    <row r="1" spans="1:24" ht="20.100000000000001" customHeight="1">
      <c r="A1" s="71" t="s">
        <v>33</v>
      </c>
      <c r="B1" s="210" t="s">
        <v>11</v>
      </c>
      <c r="C1" s="210" t="s">
        <v>35</v>
      </c>
      <c r="D1" s="213" t="s">
        <v>12</v>
      </c>
      <c r="E1" s="71" t="s">
        <v>16</v>
      </c>
      <c r="F1" s="218" t="s">
        <v>2</v>
      </c>
      <c r="G1" s="218" t="s">
        <v>1</v>
      </c>
      <c r="H1" s="222" t="s">
        <v>7</v>
      </c>
      <c r="I1" s="29"/>
      <c r="J1" s="29"/>
      <c r="K1" s="29"/>
      <c r="L1" s="29"/>
      <c r="M1" s="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0.100000000000001" customHeight="1">
      <c r="A2" s="72"/>
      <c r="B2" s="211"/>
      <c r="C2" s="211"/>
      <c r="D2" s="214"/>
      <c r="E2" s="72"/>
      <c r="F2" s="219"/>
      <c r="G2" s="219"/>
      <c r="H2" s="77"/>
      <c r="I2" s="29"/>
      <c r="J2" s="29"/>
      <c r="K2" s="227"/>
      <c r="L2" s="29"/>
      <c r="M2" s="29"/>
      <c r="N2" s="229"/>
      <c r="O2" s="228"/>
      <c r="P2" s="229"/>
      <c r="Q2" s="229"/>
      <c r="R2" s="229"/>
      <c r="S2" s="229"/>
      <c r="T2" s="229"/>
      <c r="U2" s="229"/>
      <c r="V2" s="228"/>
      <c r="W2" s="228"/>
      <c r="X2" s="228"/>
    </row>
    <row r="3" spans="1:24" ht="17.45" customHeight="1">
      <c r="A3" s="71"/>
      <c r="B3" s="95"/>
      <c r="C3" s="88"/>
      <c r="D3" s="215"/>
      <c r="E3" s="217"/>
      <c r="F3" s="143"/>
      <c r="G3" s="149" t="str">
        <f>IF(F3="",IF(D3="","",ROUNDDOWN(D3*F4,0)),IF(D3="","",ROUNDDOWN(D3*F3,0)))</f>
        <v/>
      </c>
      <c r="H3" s="87"/>
      <c r="I3" s="28"/>
      <c r="J3" s="28"/>
      <c r="K3" s="28"/>
      <c r="L3" s="28"/>
      <c r="M3" s="28"/>
      <c r="N3" s="230"/>
      <c r="O3" s="230"/>
      <c r="P3" s="230"/>
      <c r="Q3" s="230"/>
      <c r="R3" s="230"/>
      <c r="S3" s="230"/>
      <c r="T3" s="230"/>
      <c r="U3" s="228"/>
      <c r="V3" s="228"/>
      <c r="W3" s="228"/>
      <c r="X3" s="228"/>
    </row>
    <row r="4" spans="1:24" ht="17.45" customHeight="1">
      <c r="A4" s="72">
        <f>'建築工事（救助訓練塔）総括'!A12</f>
        <v>4</v>
      </c>
      <c r="B4" s="235" t="str">
        <f>'建築工事（救助訓練塔）総括'!B12</f>
        <v>鉄筋工事</v>
      </c>
      <c r="C4" s="89"/>
      <c r="D4" s="216"/>
      <c r="E4" s="127"/>
      <c r="F4" s="144"/>
      <c r="G4" s="139" t="str">
        <f>IF(D4="","",ROUNDDOWN(D4*F4,0))</f>
        <v/>
      </c>
      <c r="H4" s="86"/>
      <c r="I4" s="226" t="str">
        <f>G4</f>
        <v/>
      </c>
      <c r="J4" s="28"/>
      <c r="K4" s="28"/>
      <c r="L4" s="28"/>
      <c r="M4" s="28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17.45" customHeight="1">
      <c r="A5" s="71"/>
      <c r="B5" s="98"/>
      <c r="C5" s="88"/>
      <c r="D5" s="215"/>
      <c r="E5" s="217"/>
      <c r="F5" s="143"/>
      <c r="G5" s="149" t="str">
        <f>IF(F5="",IF(D5="","",ROUNDDOWN(D5*F6,0)),IF(D5="","",ROUNDDOWN(D5*F5,0)))</f>
        <v/>
      </c>
      <c r="H5" s="87"/>
      <c r="I5" s="223"/>
      <c r="J5" s="28"/>
      <c r="K5" s="28" t="s">
        <v>319</v>
      </c>
      <c r="L5" s="28"/>
      <c r="M5" s="28"/>
      <c r="N5" s="230" t="s">
        <v>320</v>
      </c>
      <c r="O5" s="230"/>
      <c r="P5" s="230"/>
      <c r="Q5" s="230"/>
      <c r="R5" s="230"/>
      <c r="S5" s="230"/>
      <c r="T5" s="230"/>
      <c r="U5" s="228"/>
      <c r="V5" s="228"/>
      <c r="W5" s="228"/>
      <c r="X5" s="228"/>
    </row>
    <row r="6" spans="1:24" ht="17.45" customHeight="1">
      <c r="A6" s="72"/>
      <c r="B6" s="212" t="s">
        <v>17</v>
      </c>
      <c r="C6" s="89"/>
      <c r="D6" s="216">
        <v>14.1</v>
      </c>
      <c r="E6" s="127" t="s">
        <v>31</v>
      </c>
      <c r="F6" s="144">
        <v>122300</v>
      </c>
      <c r="G6" s="139">
        <f>IF(D6="","",ROUNDDOWN(D6*F6,0))</f>
        <v>1724430</v>
      </c>
      <c r="H6" s="86"/>
      <c r="I6" s="226">
        <f>G6</f>
        <v>1724430</v>
      </c>
      <c r="J6" s="28"/>
      <c r="K6" s="1" t="s">
        <v>102</v>
      </c>
      <c r="L6" s="28"/>
      <c r="M6" s="28" t="s">
        <v>321</v>
      </c>
      <c r="N6" s="230"/>
      <c r="O6" s="230"/>
      <c r="P6" s="230"/>
      <c r="Q6" s="230"/>
      <c r="R6" s="230"/>
      <c r="S6" s="230"/>
      <c r="T6" s="230"/>
      <c r="U6" s="228"/>
      <c r="V6" s="228"/>
      <c r="W6" s="228"/>
      <c r="X6" s="228"/>
    </row>
    <row r="7" spans="1:24" ht="17.45" customHeight="1">
      <c r="A7" s="71"/>
      <c r="B7" s="98"/>
      <c r="C7" s="88"/>
      <c r="D7" s="215"/>
      <c r="E7" s="217"/>
      <c r="F7" s="143"/>
      <c r="G7" s="149" t="str">
        <f>IF(F7="",IF(D7="","",ROUNDDOWN(D7*F8,0)),IF(D7="","",ROUNDDOWN(D7*F7,0)))</f>
        <v/>
      </c>
      <c r="H7" s="87"/>
      <c r="I7" s="28"/>
      <c r="J7" s="28"/>
      <c r="K7" s="28"/>
      <c r="L7" s="28"/>
      <c r="M7" s="28"/>
      <c r="N7" s="230"/>
      <c r="O7" s="230"/>
      <c r="P7" s="230"/>
      <c r="Q7" s="230"/>
      <c r="R7" s="230"/>
      <c r="S7" s="230"/>
      <c r="T7" s="230"/>
      <c r="U7" s="228"/>
      <c r="V7" s="228"/>
      <c r="W7" s="228"/>
      <c r="X7" s="228"/>
    </row>
    <row r="8" spans="1:24" ht="17.45" customHeight="1">
      <c r="A8" s="72"/>
      <c r="B8" s="212" t="s">
        <v>91</v>
      </c>
      <c r="C8" s="89"/>
      <c r="D8" s="216">
        <v>14.1</v>
      </c>
      <c r="E8" s="127" t="s">
        <v>31</v>
      </c>
      <c r="F8" s="144">
        <v>55000</v>
      </c>
      <c r="G8" s="139">
        <f>IF(D8="","",ROUNDDOWN(D8*F8,0))</f>
        <v>775500</v>
      </c>
      <c r="H8" s="86"/>
      <c r="I8" s="226">
        <f>G8</f>
        <v>775500</v>
      </c>
      <c r="J8" s="28"/>
      <c r="K8" s="28"/>
      <c r="L8" s="28"/>
      <c r="M8" s="28" t="s">
        <v>245</v>
      </c>
      <c r="N8" s="230"/>
      <c r="O8" s="230"/>
      <c r="P8" s="230"/>
      <c r="Q8" s="230"/>
      <c r="R8" s="230"/>
      <c r="S8" s="230"/>
      <c r="T8" s="230"/>
      <c r="U8" s="230"/>
      <c r="V8" s="230"/>
      <c r="W8" s="228"/>
      <c r="X8" s="228"/>
    </row>
    <row r="9" spans="1:24" ht="17.45" customHeight="1">
      <c r="A9" s="71"/>
      <c r="B9" s="98"/>
      <c r="C9" s="88"/>
      <c r="D9" s="215"/>
      <c r="E9" s="217"/>
      <c r="F9" s="143"/>
      <c r="G9" s="149" t="str">
        <f>IF(F9="",IF(D9="","",ROUNDDOWN(D9*F10,0)),IF(D9="","",ROUNDDOWN(D9*F9,0)))</f>
        <v/>
      </c>
      <c r="H9" s="87"/>
      <c r="I9" s="28"/>
      <c r="J9" s="28"/>
      <c r="K9" s="28"/>
      <c r="L9" s="28"/>
      <c r="M9" s="28"/>
      <c r="N9" s="230"/>
      <c r="O9" s="230"/>
      <c r="P9" s="230"/>
      <c r="Q9" s="230"/>
      <c r="R9" s="230"/>
      <c r="S9" s="230"/>
      <c r="T9" s="230"/>
      <c r="U9" s="228"/>
      <c r="V9" s="228"/>
      <c r="W9" s="228"/>
      <c r="X9" s="228"/>
    </row>
    <row r="10" spans="1:24" ht="17.45" customHeight="1">
      <c r="A10" s="72"/>
      <c r="B10" s="212" t="s">
        <v>81</v>
      </c>
      <c r="C10" s="89"/>
      <c r="D10" s="216">
        <v>14.1</v>
      </c>
      <c r="E10" s="127" t="s">
        <v>31</v>
      </c>
      <c r="F10" s="144">
        <v>5500</v>
      </c>
      <c r="G10" s="139">
        <f>IF(D10="","",ROUNDDOWN(D10*F10,0))</f>
        <v>77550</v>
      </c>
      <c r="H10" s="86"/>
      <c r="I10" s="226">
        <f>G10</f>
        <v>77550</v>
      </c>
      <c r="J10" s="28"/>
      <c r="K10" s="28"/>
      <c r="L10" s="28"/>
      <c r="M10" s="28" t="s">
        <v>153</v>
      </c>
      <c r="N10" s="230"/>
      <c r="O10" s="230"/>
      <c r="P10" s="230"/>
      <c r="Q10" s="230"/>
      <c r="R10" s="230"/>
      <c r="S10" s="230"/>
      <c r="T10" s="230"/>
      <c r="U10" s="230"/>
      <c r="V10" s="230"/>
      <c r="W10" s="228"/>
      <c r="X10" s="228"/>
    </row>
    <row r="11" spans="1:24" ht="17.45" customHeight="1">
      <c r="A11" s="71"/>
      <c r="B11" s="98"/>
      <c r="C11" s="88"/>
      <c r="D11" s="215"/>
      <c r="E11" s="217"/>
      <c r="F11" s="143"/>
      <c r="G11" s="149" t="str">
        <f>IF(F11="",IF(D11="","",ROUNDDOWN(D11*F12,0)),IF(D11="","",ROUNDDOWN(D11*F11,0)))</f>
        <v/>
      </c>
      <c r="H11" s="87"/>
      <c r="I11" s="28"/>
      <c r="J11" s="28"/>
      <c r="K11" s="28"/>
      <c r="L11" s="28"/>
      <c r="M11" s="28"/>
      <c r="N11" s="230"/>
      <c r="O11" s="230"/>
      <c r="P11" s="230"/>
      <c r="Q11" s="230"/>
      <c r="R11" s="230"/>
      <c r="S11" s="230"/>
      <c r="T11" s="230"/>
      <c r="U11" s="228"/>
      <c r="V11" s="228"/>
      <c r="W11" s="228"/>
      <c r="X11" s="228"/>
    </row>
    <row r="12" spans="1:24" ht="17.45" customHeight="1">
      <c r="A12" s="72"/>
      <c r="B12" s="212" t="s">
        <v>63</v>
      </c>
      <c r="C12" s="89" t="s">
        <v>36</v>
      </c>
      <c r="D12" s="216">
        <v>178</v>
      </c>
      <c r="E12" s="127" t="s">
        <v>0</v>
      </c>
      <c r="F12" s="144">
        <v>1600</v>
      </c>
      <c r="G12" s="139">
        <f>IF(D12="","",ROUNDDOWN(D12*F12,0))</f>
        <v>284800</v>
      </c>
      <c r="H12" s="86"/>
      <c r="I12" s="226">
        <f>G12</f>
        <v>284800</v>
      </c>
      <c r="J12" s="28"/>
      <c r="K12" s="28" t="s">
        <v>324</v>
      </c>
      <c r="L12" s="28"/>
      <c r="M12" s="28" t="s">
        <v>322</v>
      </c>
      <c r="N12" s="230"/>
      <c r="O12" s="230"/>
      <c r="P12" s="230"/>
      <c r="Q12" s="230"/>
      <c r="R12" s="230"/>
      <c r="S12" s="230"/>
      <c r="T12" s="230"/>
      <c r="U12" s="230"/>
      <c r="V12" s="230"/>
      <c r="W12" s="228"/>
      <c r="X12" s="228"/>
    </row>
    <row r="13" spans="1:24" ht="17.45" customHeight="1">
      <c r="A13" s="71"/>
      <c r="B13" s="98"/>
      <c r="C13" s="88"/>
      <c r="D13" s="215"/>
      <c r="E13" s="217"/>
      <c r="F13" s="143"/>
      <c r="G13" s="149" t="str">
        <f>IF(F13="",IF(D13="","",ROUNDDOWN(D13*F14,0)),IF(D13="","",ROUNDDOWN(D13*F13,0)))</f>
        <v/>
      </c>
      <c r="H13" s="87"/>
      <c r="I13" s="28"/>
      <c r="J13" s="28"/>
      <c r="K13" s="28"/>
      <c r="L13" s="28"/>
      <c r="M13" s="28"/>
      <c r="N13" s="230"/>
      <c r="O13" s="230"/>
      <c r="P13" s="230"/>
      <c r="Q13" s="230"/>
      <c r="R13" s="230"/>
      <c r="S13" s="230"/>
      <c r="T13" s="230"/>
      <c r="U13" s="228"/>
      <c r="V13" s="228"/>
      <c r="W13" s="228"/>
      <c r="X13" s="228"/>
    </row>
    <row r="14" spans="1:24" ht="17.45" customHeight="1">
      <c r="A14" s="72"/>
      <c r="B14" s="212"/>
      <c r="C14" s="89"/>
      <c r="D14" s="216"/>
      <c r="E14" s="127"/>
      <c r="F14" s="144"/>
      <c r="G14" s="139" t="str">
        <f>IF(D14="","",ROUNDDOWN(D14*F14,0))</f>
        <v/>
      </c>
      <c r="H14" s="86"/>
      <c r="I14" s="226" t="str">
        <f>G14</f>
        <v/>
      </c>
      <c r="J14" s="28"/>
      <c r="K14" s="28"/>
      <c r="L14" s="28"/>
      <c r="M14" s="28"/>
      <c r="N14" s="230"/>
      <c r="O14" s="230"/>
      <c r="P14" s="230"/>
      <c r="Q14" s="230"/>
      <c r="R14" s="230"/>
      <c r="S14" s="230"/>
      <c r="T14" s="230"/>
      <c r="U14" s="230"/>
      <c r="V14" s="230"/>
      <c r="W14" s="228"/>
      <c r="X14" s="228"/>
    </row>
    <row r="15" spans="1:24" ht="17.45" customHeight="1">
      <c r="A15" s="71"/>
      <c r="B15" s="98"/>
      <c r="C15" s="88"/>
      <c r="D15" s="215"/>
      <c r="E15" s="217"/>
      <c r="F15" s="143"/>
      <c r="G15" s="149" t="str">
        <f>IF(F15="",IF(D15="","",ROUNDDOWN(D15*F16,0)),IF(D15="","",ROUNDDOWN(D15*F15,0)))</f>
        <v/>
      </c>
      <c r="H15" s="87"/>
      <c r="I15" s="28"/>
      <c r="J15" s="28"/>
      <c r="K15" s="28"/>
      <c r="L15" s="28"/>
      <c r="M15" s="28"/>
      <c r="N15" s="230"/>
      <c r="O15" s="230"/>
      <c r="P15" s="230"/>
      <c r="Q15" s="230"/>
      <c r="R15" s="230"/>
      <c r="S15" s="230"/>
      <c r="T15" s="230"/>
      <c r="U15" s="228"/>
      <c r="V15" s="228"/>
      <c r="W15" s="228"/>
      <c r="X15" s="228"/>
    </row>
    <row r="16" spans="1:24" ht="17.45" customHeight="1">
      <c r="A16" s="72"/>
      <c r="B16" s="212"/>
      <c r="C16" s="89"/>
      <c r="D16" s="238"/>
      <c r="E16" s="127"/>
      <c r="F16" s="144"/>
      <c r="G16" s="139" t="str">
        <f>IF(D16="","",ROUNDDOWN(D16*F16,0))</f>
        <v/>
      </c>
      <c r="H16" s="86"/>
      <c r="I16" s="226" t="str">
        <f>G16</f>
        <v/>
      </c>
      <c r="J16" s="28"/>
      <c r="K16" s="28"/>
      <c r="L16" s="28"/>
      <c r="M16" s="28"/>
      <c r="N16" s="230"/>
      <c r="O16" s="230"/>
      <c r="P16" s="230"/>
      <c r="Q16" s="230"/>
      <c r="R16" s="230"/>
      <c r="S16" s="230"/>
      <c r="T16" s="230"/>
      <c r="U16" s="230"/>
      <c r="V16" s="230"/>
      <c r="W16" s="228"/>
      <c r="X16" s="228"/>
    </row>
    <row r="17" spans="1:24" ht="17.45" customHeight="1">
      <c r="A17" s="71"/>
      <c r="B17" s="98"/>
      <c r="C17" s="88"/>
      <c r="D17" s="215"/>
      <c r="E17" s="217"/>
      <c r="F17" s="143"/>
      <c r="G17" s="149" t="str">
        <f>IF(F17="",IF(D17="","",ROUNDDOWN(D17*F18,0)),IF(D17="","",ROUNDDOWN(D17*F17,0)))</f>
        <v/>
      </c>
      <c r="H17" s="87"/>
      <c r="I17" s="28"/>
      <c r="J17" s="28"/>
      <c r="K17" s="28"/>
      <c r="L17" s="28"/>
      <c r="M17" s="28"/>
      <c r="N17" s="230"/>
      <c r="O17" s="230"/>
      <c r="P17" s="230"/>
      <c r="Q17" s="230"/>
      <c r="R17" s="230"/>
      <c r="S17" s="230"/>
      <c r="T17" s="230"/>
      <c r="U17" s="228"/>
      <c r="V17" s="228"/>
      <c r="W17" s="228"/>
      <c r="X17" s="228"/>
    </row>
    <row r="18" spans="1:24" ht="17.45" customHeight="1">
      <c r="A18" s="72"/>
      <c r="B18" s="212"/>
      <c r="C18" s="89"/>
      <c r="D18" s="216"/>
      <c r="E18" s="127"/>
      <c r="F18" s="144"/>
      <c r="G18" s="139" t="str">
        <f>IF(D18="","",ROUNDDOWN(D18*F18,0))</f>
        <v/>
      </c>
      <c r="H18" s="86"/>
      <c r="I18" s="226" t="str">
        <f>G18</f>
        <v/>
      </c>
      <c r="J18" s="28"/>
      <c r="K18" s="28"/>
      <c r="L18" s="28"/>
      <c r="M18" s="28"/>
      <c r="N18" s="230"/>
      <c r="O18" s="230"/>
      <c r="P18" s="230"/>
      <c r="Q18" s="230"/>
      <c r="R18" s="230"/>
      <c r="S18" s="230"/>
      <c r="T18" s="230"/>
      <c r="U18" s="230"/>
      <c r="V18" s="230"/>
      <c r="W18" s="228"/>
      <c r="X18" s="228"/>
    </row>
    <row r="19" spans="1:24" ht="17.45" customHeight="1">
      <c r="A19" s="71"/>
      <c r="B19" s="98"/>
      <c r="C19" s="88"/>
      <c r="D19" s="215"/>
      <c r="E19" s="217"/>
      <c r="F19" s="143"/>
      <c r="G19" s="149" t="str">
        <f>IF(F19="",IF(D19="","",ROUNDDOWN(D19*F20,0)),IF(D19="","",ROUNDDOWN(D19*F19,0)))</f>
        <v/>
      </c>
      <c r="H19" s="87"/>
      <c r="I19" s="28"/>
      <c r="J19" s="28"/>
      <c r="K19" s="28"/>
      <c r="L19" s="28"/>
      <c r="M19" s="28"/>
      <c r="N19" s="230"/>
      <c r="O19" s="230"/>
      <c r="P19" s="230"/>
      <c r="Q19" s="230"/>
      <c r="R19" s="230"/>
      <c r="S19" s="230"/>
      <c r="T19" s="230"/>
      <c r="U19" s="228"/>
      <c r="V19" s="228"/>
      <c r="W19" s="228"/>
      <c r="X19" s="228"/>
    </row>
    <row r="20" spans="1:24" ht="17.45" customHeight="1">
      <c r="A20" s="72"/>
      <c r="B20" s="212"/>
      <c r="C20" s="89"/>
      <c r="D20" s="216"/>
      <c r="E20" s="127"/>
      <c r="F20" s="144"/>
      <c r="G20" s="139" t="str">
        <f>IF(D20="","",ROUNDDOWN(D20*F20,0))</f>
        <v/>
      </c>
      <c r="H20" s="86"/>
      <c r="I20" s="226" t="str">
        <f>G20</f>
        <v/>
      </c>
      <c r="J20" s="28"/>
      <c r="K20" s="28"/>
      <c r="L20" s="28"/>
      <c r="M20" s="28"/>
      <c r="N20" s="230"/>
      <c r="O20" s="230"/>
      <c r="P20" s="230"/>
      <c r="Q20" s="230"/>
      <c r="R20" s="230"/>
      <c r="S20" s="230"/>
      <c r="T20" s="230"/>
      <c r="U20" s="230"/>
      <c r="V20" s="230"/>
      <c r="W20" s="228"/>
      <c r="X20" s="228"/>
    </row>
    <row r="21" spans="1:24" ht="17.45" customHeight="1">
      <c r="A21" s="71"/>
      <c r="B21" s="98"/>
      <c r="C21" s="88"/>
      <c r="D21" s="215"/>
      <c r="E21" s="217"/>
      <c r="F21" s="143"/>
      <c r="G21" s="149" t="str">
        <f>IF(F21="",IF(D21="","",ROUNDDOWN(D21*F22,0)),IF(D21="","",ROUNDDOWN(D21*F21,0)))</f>
        <v/>
      </c>
      <c r="H21" s="87"/>
      <c r="I21" s="28"/>
      <c r="J21" s="28"/>
      <c r="K21" s="28"/>
      <c r="L21" s="28"/>
      <c r="M21" s="28"/>
      <c r="N21" s="230"/>
      <c r="O21" s="230"/>
      <c r="P21" s="230"/>
      <c r="Q21" s="230"/>
      <c r="R21" s="230"/>
      <c r="S21" s="230"/>
      <c r="T21" s="230"/>
      <c r="U21" s="228"/>
      <c r="V21" s="228"/>
      <c r="W21" s="228"/>
      <c r="X21" s="228"/>
    </row>
    <row r="22" spans="1:24" ht="17.45" customHeight="1">
      <c r="A22" s="72"/>
      <c r="B22" s="212"/>
      <c r="C22" s="89"/>
      <c r="D22" s="238"/>
      <c r="E22" s="127"/>
      <c r="F22" s="144"/>
      <c r="G22" s="144" t="str">
        <f>IF(D22="","",ROUNDDOWN(D22*F22,0))</f>
        <v/>
      </c>
      <c r="H22" s="86"/>
      <c r="I22" s="226" t="str">
        <f>G22</f>
        <v/>
      </c>
      <c r="J22" s="28"/>
      <c r="K22" s="28"/>
      <c r="L22" s="28"/>
      <c r="M22" s="28"/>
      <c r="N22" s="230"/>
      <c r="O22" s="230"/>
      <c r="P22" s="230"/>
      <c r="Q22" s="230"/>
      <c r="R22" s="230"/>
      <c r="S22" s="230"/>
      <c r="T22" s="230"/>
      <c r="U22" s="230"/>
      <c r="V22" s="230"/>
      <c r="W22" s="228"/>
      <c r="X22" s="228"/>
    </row>
    <row r="23" spans="1:24" ht="17.45" customHeight="1">
      <c r="A23" s="71"/>
      <c r="B23" s="98"/>
      <c r="C23" s="88"/>
      <c r="D23" s="215"/>
      <c r="E23" s="217"/>
      <c r="F23" s="143"/>
      <c r="G23" s="149" t="str">
        <f>IF(F23="",IF(D23="","",ROUNDDOWN(D23*F24,0)),IF(D23="","",ROUNDDOWN(D23*F23,0)))</f>
        <v/>
      </c>
      <c r="H23" s="87"/>
      <c r="I23" s="223"/>
      <c r="J23" s="28"/>
      <c r="K23" s="28"/>
      <c r="L23" s="28"/>
      <c r="M23" s="28"/>
      <c r="N23" s="230"/>
      <c r="O23" s="230"/>
      <c r="P23" s="230"/>
      <c r="Q23" s="230"/>
      <c r="R23" s="230"/>
      <c r="S23" s="230"/>
      <c r="T23" s="230"/>
      <c r="U23" s="228"/>
      <c r="V23" s="228"/>
      <c r="W23" s="228"/>
      <c r="X23" s="228"/>
    </row>
    <row r="24" spans="1:24" ht="17.45" customHeight="1">
      <c r="A24" s="72"/>
      <c r="B24" s="212"/>
      <c r="C24" s="89"/>
      <c r="D24" s="216"/>
      <c r="E24" s="127"/>
      <c r="F24" s="144"/>
      <c r="G24" s="139" t="str">
        <f>IF(D24="","",ROUNDDOWN(D24*F24,0))</f>
        <v/>
      </c>
      <c r="H24" s="86"/>
      <c r="I24" s="226" t="str">
        <f>G24</f>
        <v/>
      </c>
      <c r="J24" s="28"/>
      <c r="K24" s="28"/>
      <c r="L24" s="28"/>
      <c r="M24" s="28"/>
      <c r="N24" s="230"/>
      <c r="O24" s="230"/>
      <c r="P24" s="230"/>
      <c r="Q24" s="230"/>
      <c r="R24" s="230"/>
      <c r="S24" s="230"/>
      <c r="T24" s="230"/>
      <c r="U24" s="230"/>
      <c r="V24" s="230"/>
      <c r="W24" s="228"/>
      <c r="X24" s="228"/>
    </row>
    <row r="25" spans="1:24" ht="17.45" customHeight="1">
      <c r="A25" s="71"/>
      <c r="B25" s="98"/>
      <c r="C25" s="88"/>
      <c r="D25" s="133"/>
      <c r="E25" s="217"/>
      <c r="F25" s="143"/>
      <c r="G25" s="149" t="str">
        <f>IF(F25="",IF(D25="","",ROUNDDOWN(D25*F26,0)),IF(D25="","",ROUNDDOWN(D25*F25,0)))</f>
        <v/>
      </c>
      <c r="H25" s="87"/>
      <c r="I25" s="223"/>
      <c r="J25" s="28"/>
      <c r="K25" s="28"/>
      <c r="L25" s="28"/>
      <c r="M25" s="28"/>
      <c r="N25" s="230"/>
      <c r="O25" s="230"/>
      <c r="P25" s="230"/>
      <c r="Q25" s="230"/>
      <c r="R25" s="230"/>
      <c r="S25" s="230"/>
      <c r="T25" s="230"/>
      <c r="U25" s="228"/>
      <c r="V25" s="228"/>
      <c r="W25" s="228"/>
      <c r="X25" s="228"/>
    </row>
    <row r="26" spans="1:24" ht="17.45" customHeight="1">
      <c r="A26" s="72"/>
      <c r="B26" s="212"/>
      <c r="C26" s="89"/>
      <c r="D26" s="135"/>
      <c r="E26" s="127"/>
      <c r="F26" s="144"/>
      <c r="G26" s="139" t="str">
        <f>IF(D26="","",ROUNDDOWN(D26*F26,0))</f>
        <v/>
      </c>
      <c r="H26" s="86"/>
      <c r="I26" s="226" t="str">
        <f>G26</f>
        <v/>
      </c>
      <c r="J26" s="28"/>
      <c r="K26" s="28"/>
      <c r="L26" s="28"/>
      <c r="M26" s="28"/>
      <c r="N26" s="230"/>
      <c r="O26" s="230"/>
      <c r="P26" s="230"/>
      <c r="Q26" s="230"/>
      <c r="R26" s="230"/>
      <c r="S26" s="230"/>
      <c r="T26" s="230"/>
      <c r="U26" s="230"/>
      <c r="V26" s="230"/>
      <c r="W26" s="228"/>
      <c r="X26" s="228"/>
    </row>
    <row r="27" spans="1:24" ht="17.45" customHeight="1">
      <c r="A27" s="71"/>
      <c r="B27" s="98"/>
      <c r="C27" s="88"/>
      <c r="D27" s="133"/>
      <c r="E27" s="217"/>
      <c r="F27" s="143"/>
      <c r="G27" s="149" t="str">
        <f>IF(F27="",IF(D27="","",ROUNDDOWN(D27*F28,0)),IF(D27="","",ROUNDDOWN(D27*F27,0)))</f>
        <v/>
      </c>
      <c r="H27" s="87"/>
      <c r="I27" s="223"/>
      <c r="J27" s="28"/>
      <c r="K27" s="28"/>
      <c r="L27" s="28"/>
      <c r="M27" s="28"/>
      <c r="N27" s="230"/>
      <c r="O27" s="230"/>
      <c r="P27" s="230"/>
      <c r="Q27" s="230"/>
      <c r="R27" s="230"/>
      <c r="S27" s="230"/>
      <c r="T27" s="230"/>
      <c r="U27" s="228"/>
      <c r="V27" s="228"/>
      <c r="W27" s="228"/>
      <c r="X27" s="228"/>
    </row>
    <row r="28" spans="1:24" ht="17.45" customHeight="1">
      <c r="A28" s="72"/>
      <c r="B28" s="212"/>
      <c r="C28" s="89"/>
      <c r="D28" s="135"/>
      <c r="E28" s="127"/>
      <c r="F28" s="144"/>
      <c r="G28" s="139" t="str">
        <f>IF(D28="","",ROUNDDOWN(D28*F28,0))</f>
        <v/>
      </c>
      <c r="H28" s="86"/>
      <c r="I28" s="226" t="str">
        <f>G28</f>
        <v/>
      </c>
      <c r="J28" s="28"/>
      <c r="K28" s="28"/>
      <c r="L28" s="28"/>
      <c r="M28" s="28"/>
      <c r="N28" s="230"/>
      <c r="O28" s="230"/>
      <c r="P28" s="230"/>
      <c r="Q28" s="230"/>
      <c r="R28" s="230"/>
      <c r="S28" s="230"/>
      <c r="T28" s="230"/>
      <c r="U28" s="230"/>
      <c r="V28" s="230"/>
      <c r="W28" s="228"/>
      <c r="X28" s="228"/>
    </row>
    <row r="29" spans="1:24" ht="17.45" customHeight="1">
      <c r="A29" s="71"/>
      <c r="B29" s="98"/>
      <c r="C29" s="88"/>
      <c r="D29" s="215"/>
      <c r="E29" s="217"/>
      <c r="F29" s="143"/>
      <c r="G29" s="149" t="str">
        <f>IF(F29="",IF(D29="","",ROUNDDOWN(D29*F30,0)),IF(D29="","",ROUNDDOWN(D29*F29,0)))</f>
        <v/>
      </c>
      <c r="H29" s="87"/>
      <c r="I29" s="223"/>
      <c r="J29" s="28"/>
      <c r="K29" s="28"/>
      <c r="L29" s="28"/>
      <c r="M29" s="28"/>
      <c r="N29" s="230"/>
      <c r="O29" s="230"/>
      <c r="P29" s="230"/>
      <c r="Q29" s="230"/>
      <c r="R29" s="230"/>
      <c r="S29" s="230"/>
      <c r="T29" s="230"/>
      <c r="U29" s="228"/>
      <c r="V29" s="228"/>
      <c r="W29" s="228"/>
      <c r="X29" s="228"/>
    </row>
    <row r="30" spans="1:24" ht="17.45" customHeight="1">
      <c r="A30" s="72"/>
      <c r="B30" s="212"/>
      <c r="C30" s="89"/>
      <c r="D30" s="216"/>
      <c r="E30" s="127"/>
      <c r="F30" s="144"/>
      <c r="G30" s="139" t="str">
        <f>IF(D30="","",ROUNDDOWN(D30*F30,0))</f>
        <v/>
      </c>
      <c r="H30" s="86"/>
      <c r="I30" s="236" t="str">
        <f>G30</f>
        <v/>
      </c>
      <c r="J30" s="28"/>
      <c r="K30" s="28"/>
      <c r="L30" s="28"/>
      <c r="M30" s="28"/>
      <c r="N30" s="230"/>
      <c r="O30" s="230"/>
      <c r="P30" s="230"/>
      <c r="Q30" s="230"/>
      <c r="R30" s="230"/>
      <c r="S30" s="230"/>
      <c r="T30" s="230"/>
      <c r="U30" s="228"/>
      <c r="V30" s="228"/>
      <c r="W30" s="228"/>
      <c r="X30" s="228"/>
    </row>
    <row r="31" spans="1:24" ht="17.45" customHeight="1">
      <c r="A31" s="71"/>
      <c r="B31" s="98"/>
      <c r="C31" s="88"/>
      <c r="D31" s="215"/>
      <c r="E31" s="217"/>
      <c r="F31" s="143"/>
      <c r="G31" s="143"/>
      <c r="H31" s="87"/>
      <c r="I31" s="223"/>
      <c r="J31" s="28"/>
      <c r="K31" s="28"/>
      <c r="L31" s="28"/>
      <c r="M31" s="28"/>
      <c r="N31" s="230"/>
      <c r="O31" s="230"/>
      <c r="P31" s="230"/>
      <c r="Q31" s="230"/>
      <c r="R31" s="230"/>
      <c r="S31" s="230"/>
      <c r="T31" s="230"/>
      <c r="U31" s="228"/>
      <c r="V31" s="228"/>
      <c r="W31" s="228"/>
      <c r="X31" s="228"/>
    </row>
    <row r="32" spans="1:24" ht="17.45" customHeight="1">
      <c r="A32" s="72"/>
      <c r="B32" s="93" t="s">
        <v>46</v>
      </c>
      <c r="C32" s="89"/>
      <c r="D32" s="216"/>
      <c r="E32" s="127"/>
      <c r="F32" s="144"/>
      <c r="G32" s="221">
        <f>I32</f>
        <v>2862280</v>
      </c>
      <c r="H32" s="86"/>
      <c r="I32" s="223">
        <f>SUM(I3:I30)</f>
        <v>2862280</v>
      </c>
      <c r="J32" s="28"/>
      <c r="K32" s="28"/>
      <c r="L32" s="28"/>
      <c r="M32" s="28"/>
      <c r="N32" s="230"/>
      <c r="O32" s="230"/>
      <c r="P32" s="230"/>
      <c r="Q32" s="230"/>
      <c r="R32" s="230"/>
      <c r="S32" s="230"/>
      <c r="T32" s="230"/>
      <c r="U32" s="230"/>
      <c r="V32" s="230"/>
      <c r="W32" s="228"/>
      <c r="X32" s="228"/>
    </row>
    <row r="33" spans="1:24" ht="17.45" customHeight="1">
      <c r="A33" s="71"/>
      <c r="B33" s="98"/>
      <c r="C33" s="88"/>
      <c r="D33" s="215"/>
      <c r="E33" s="217"/>
      <c r="F33" s="143"/>
      <c r="G33" s="149" t="str">
        <f>IF(F33="",IF(D33="","",ROUNDDOWN(D33*F34,0)),IF(D33="","",ROUNDDOWN(D33*F33,0)))</f>
        <v/>
      </c>
      <c r="H33" s="87"/>
      <c r="I33" s="28"/>
      <c r="J33" s="28"/>
      <c r="K33" s="28"/>
      <c r="L33" s="28"/>
      <c r="M33" s="28"/>
      <c r="N33" s="230"/>
      <c r="O33" s="230"/>
      <c r="P33" s="230"/>
      <c r="Q33" s="230"/>
      <c r="R33" s="230"/>
      <c r="S33" s="230"/>
      <c r="T33" s="230"/>
      <c r="U33" s="228"/>
      <c r="V33" s="228"/>
      <c r="W33" s="228"/>
      <c r="X33" s="228"/>
    </row>
    <row r="34" spans="1:24" ht="17.45" customHeight="1">
      <c r="A34" s="72"/>
      <c r="B34" s="212"/>
      <c r="C34" s="89"/>
      <c r="D34" s="135"/>
      <c r="E34" s="127"/>
      <c r="F34" s="144"/>
      <c r="G34" s="139" t="str">
        <f>IF(D34="","",ROUNDDOWN(D34*F34,0))</f>
        <v/>
      </c>
      <c r="H34" s="86"/>
      <c r="I34" s="28" t="str">
        <f>G34</f>
        <v/>
      </c>
      <c r="J34" s="28"/>
      <c r="K34" s="28"/>
      <c r="L34" s="28"/>
      <c r="M34" s="28"/>
      <c r="N34" s="230"/>
      <c r="O34" s="230"/>
      <c r="P34" s="230"/>
      <c r="Q34" s="230"/>
      <c r="R34" s="230"/>
      <c r="S34" s="230"/>
      <c r="T34" s="230"/>
      <c r="U34" s="228"/>
      <c r="V34" s="228"/>
      <c r="W34" s="228"/>
      <c r="X34" s="228"/>
    </row>
    <row r="35" spans="1:24" ht="17.45" customHeight="1">
      <c r="A35" s="71"/>
      <c r="B35" s="98"/>
      <c r="C35" s="88"/>
      <c r="D35" s="215"/>
      <c r="E35" s="217"/>
      <c r="F35" s="143"/>
      <c r="G35" s="149" t="str">
        <f>IF(F35="",IF(D35="","",ROUNDDOWN(D35*F36,0)),IF(D35="","",ROUNDDOWN(D35*F35,0)))</f>
        <v/>
      </c>
      <c r="H35" s="87"/>
      <c r="I35" s="223"/>
      <c r="J35" s="28"/>
      <c r="K35" s="28"/>
      <c r="L35" s="28"/>
      <c r="M35" s="28"/>
      <c r="N35" s="230"/>
      <c r="O35" s="230"/>
      <c r="P35" s="230"/>
      <c r="Q35" s="230"/>
      <c r="R35" s="230"/>
      <c r="S35" s="230"/>
      <c r="T35" s="230"/>
      <c r="U35" s="228"/>
      <c r="V35" s="228"/>
      <c r="W35" s="228"/>
      <c r="X35" s="228"/>
    </row>
    <row r="36" spans="1:24" ht="17.45" customHeight="1">
      <c r="A36" s="72"/>
      <c r="B36" s="212"/>
      <c r="C36" s="89"/>
      <c r="D36" s="135"/>
      <c r="E36" s="127"/>
      <c r="F36" s="144"/>
      <c r="G36" s="139" t="str">
        <f>IF(D36="","",ROUNDDOWN(D36*F36,0))</f>
        <v/>
      </c>
      <c r="H36" s="86"/>
      <c r="I36" s="226" t="str">
        <f>G36</f>
        <v/>
      </c>
      <c r="J36" s="28"/>
      <c r="K36" s="28"/>
      <c r="L36" s="28"/>
      <c r="M36" s="28"/>
      <c r="N36" s="230"/>
      <c r="O36" s="230"/>
      <c r="P36" s="230"/>
      <c r="Q36" s="230"/>
      <c r="R36" s="230"/>
      <c r="S36" s="230"/>
      <c r="T36" s="230"/>
      <c r="U36" s="228"/>
      <c r="V36" s="228"/>
      <c r="W36" s="228"/>
      <c r="X36" s="228"/>
    </row>
    <row r="37" spans="1:24" ht="17.45" customHeight="1">
      <c r="A37" s="71"/>
      <c r="B37" s="98"/>
      <c r="C37" s="88"/>
      <c r="D37" s="215"/>
      <c r="E37" s="217"/>
      <c r="F37" s="143"/>
      <c r="G37" s="149" t="str">
        <f>IF(F37="",IF(D37="","",ROUNDDOWN(D37*F38,0)),IF(D37="","",ROUNDDOWN(D37*F37,0)))</f>
        <v/>
      </c>
      <c r="H37" s="87"/>
      <c r="I37" s="28"/>
      <c r="J37" s="28"/>
      <c r="K37" s="28"/>
      <c r="L37" s="28"/>
      <c r="M37" s="28"/>
      <c r="N37" s="230"/>
      <c r="O37" s="230"/>
      <c r="P37" s="230"/>
      <c r="Q37" s="230"/>
      <c r="R37" s="230"/>
      <c r="S37" s="230"/>
      <c r="T37" s="230"/>
      <c r="U37" s="228"/>
      <c r="V37" s="228"/>
      <c r="W37" s="228"/>
      <c r="X37" s="228"/>
    </row>
    <row r="38" spans="1:24" ht="17.45" customHeight="1">
      <c r="A38" s="72"/>
      <c r="B38" s="212"/>
      <c r="C38" s="89"/>
      <c r="D38" s="135"/>
      <c r="E38" s="127"/>
      <c r="F38" s="144"/>
      <c r="G38" s="139" t="str">
        <f>IF(D38="","",ROUNDDOWN(D38*F38,0))</f>
        <v/>
      </c>
      <c r="H38" s="86"/>
      <c r="I38" s="226" t="str">
        <f>G38</f>
        <v/>
      </c>
      <c r="J38" s="28"/>
      <c r="K38" s="28"/>
      <c r="L38" s="28"/>
      <c r="M38" s="28"/>
      <c r="N38" s="230"/>
      <c r="O38" s="230"/>
      <c r="P38" s="230"/>
      <c r="Q38" s="230"/>
      <c r="R38" s="230"/>
      <c r="S38" s="230"/>
      <c r="T38" s="230"/>
      <c r="U38" s="230"/>
      <c r="V38" s="230"/>
      <c r="W38" s="228"/>
      <c r="X38" s="228"/>
    </row>
    <row r="39" spans="1:24" ht="17.45" customHeight="1">
      <c r="A39" s="71"/>
      <c r="B39" s="98"/>
      <c r="C39" s="88"/>
      <c r="D39" s="215"/>
      <c r="E39" s="217"/>
      <c r="F39" s="143"/>
      <c r="G39" s="149" t="str">
        <f>IF(F39="",IF(D39="","",ROUNDDOWN(D39*F40,0)),IF(D39="","",ROUNDDOWN(D39*F39,0)))</f>
        <v/>
      </c>
      <c r="H39" s="87"/>
      <c r="I39" s="28"/>
      <c r="J39" s="28"/>
      <c r="K39" s="28"/>
      <c r="L39" s="28"/>
      <c r="M39" s="28"/>
      <c r="N39" s="230"/>
      <c r="O39" s="230"/>
      <c r="P39" s="230"/>
      <c r="Q39" s="230"/>
      <c r="R39" s="230"/>
      <c r="S39" s="230"/>
      <c r="T39" s="230"/>
      <c r="U39" s="228"/>
      <c r="V39" s="228"/>
      <c r="W39" s="228"/>
      <c r="X39" s="228"/>
    </row>
    <row r="40" spans="1:24" ht="17.45" customHeight="1">
      <c r="A40" s="72"/>
      <c r="B40" s="212"/>
      <c r="C40" s="89"/>
      <c r="D40" s="135"/>
      <c r="E40" s="127"/>
      <c r="F40" s="144"/>
      <c r="G40" s="139" t="str">
        <f>IF(D40="","",ROUNDDOWN(D40*F40,0))</f>
        <v/>
      </c>
      <c r="H40" s="86"/>
      <c r="I40" s="226" t="str">
        <f>G40</f>
        <v/>
      </c>
      <c r="J40" s="28"/>
      <c r="K40" s="28"/>
      <c r="L40" s="28"/>
      <c r="M40" s="28"/>
      <c r="N40" s="230"/>
      <c r="O40" s="230"/>
      <c r="P40" s="230"/>
      <c r="Q40" s="230"/>
      <c r="R40" s="230"/>
      <c r="S40" s="230"/>
      <c r="T40" s="230"/>
      <c r="U40" s="230"/>
      <c r="V40" s="230"/>
      <c r="W40" s="228"/>
      <c r="X40" s="228"/>
    </row>
    <row r="41" spans="1:24" ht="17.45" customHeight="1">
      <c r="A41" s="71"/>
      <c r="B41" s="98"/>
      <c r="C41" s="88"/>
      <c r="D41" s="215"/>
      <c r="E41" s="217"/>
      <c r="F41" s="143"/>
      <c r="G41" s="149" t="str">
        <f>IF(F41="",IF(D41="","",ROUNDDOWN(D41*F42,0)),IF(D41="","",ROUNDDOWN(D41*F41,0)))</f>
        <v/>
      </c>
      <c r="H41" s="87"/>
      <c r="I41" s="28"/>
      <c r="J41" s="28"/>
      <c r="K41" s="28"/>
      <c r="L41" s="28"/>
      <c r="M41" s="28"/>
      <c r="N41" s="230"/>
      <c r="O41" s="230"/>
      <c r="P41" s="230"/>
      <c r="Q41" s="230"/>
      <c r="R41" s="230"/>
      <c r="S41" s="230"/>
      <c r="T41" s="230"/>
      <c r="U41" s="228"/>
      <c r="V41" s="228"/>
      <c r="W41" s="228"/>
      <c r="X41" s="228"/>
    </row>
    <row r="42" spans="1:24" ht="17.45" customHeight="1">
      <c r="A42" s="72"/>
      <c r="B42" s="212"/>
      <c r="C42" s="89"/>
      <c r="D42" s="135"/>
      <c r="E42" s="127"/>
      <c r="F42" s="144"/>
      <c r="G42" s="139" t="str">
        <f>IF(D42="","",ROUNDDOWN(D42*F42,0))</f>
        <v/>
      </c>
      <c r="H42" s="86"/>
      <c r="I42" s="226" t="str">
        <f>G42</f>
        <v/>
      </c>
      <c r="J42" s="28"/>
      <c r="K42" s="28"/>
      <c r="L42" s="28"/>
      <c r="M42" s="28"/>
      <c r="N42" s="230"/>
      <c r="O42" s="230"/>
      <c r="P42" s="230"/>
      <c r="Q42" s="230"/>
      <c r="R42" s="230"/>
      <c r="S42" s="230"/>
      <c r="T42" s="230"/>
      <c r="U42" s="230"/>
      <c r="V42" s="230"/>
      <c r="W42" s="228"/>
      <c r="X42" s="228"/>
    </row>
    <row r="43" spans="1:24" ht="17.45" customHeight="1">
      <c r="A43" s="71"/>
      <c r="B43" s="98"/>
      <c r="C43" s="88"/>
      <c r="D43" s="215"/>
      <c r="E43" s="217"/>
      <c r="F43" s="143"/>
      <c r="G43" s="149" t="str">
        <f>IF(F43="",IF(D43="","",ROUNDDOWN(D43*F44,0)),IF(D43="","",ROUNDDOWN(D43*F43,0)))</f>
        <v/>
      </c>
      <c r="H43" s="87"/>
      <c r="I43" s="28"/>
      <c r="J43" s="28"/>
      <c r="K43" s="28"/>
      <c r="L43" s="28"/>
      <c r="M43" s="28"/>
      <c r="N43" s="230"/>
      <c r="O43" s="230"/>
      <c r="P43" s="230"/>
      <c r="Q43" s="230"/>
      <c r="R43" s="230"/>
      <c r="S43" s="230"/>
      <c r="T43" s="230"/>
      <c r="U43" s="228"/>
      <c r="V43" s="228"/>
      <c r="W43" s="228"/>
      <c r="X43" s="228"/>
    </row>
    <row r="44" spans="1:24" ht="17.45" customHeight="1">
      <c r="A44" s="72"/>
      <c r="B44" s="212"/>
      <c r="C44" s="89"/>
      <c r="D44" s="135"/>
      <c r="E44" s="127"/>
      <c r="F44" s="144"/>
      <c r="G44" s="139" t="str">
        <f>IF(D44="","",ROUNDDOWN(D44*F44,0))</f>
        <v/>
      </c>
      <c r="H44" s="86"/>
      <c r="I44" s="226" t="str">
        <f>G44</f>
        <v/>
      </c>
      <c r="J44" s="28"/>
      <c r="K44" s="28"/>
      <c r="L44" s="28"/>
      <c r="M44" s="28"/>
      <c r="N44" s="230"/>
      <c r="O44" s="230"/>
      <c r="P44" s="230"/>
      <c r="Q44" s="230"/>
      <c r="R44" s="230"/>
      <c r="S44" s="230"/>
      <c r="T44" s="230"/>
      <c r="U44" s="230"/>
      <c r="V44" s="230"/>
      <c r="W44" s="228"/>
      <c r="X44" s="228"/>
    </row>
    <row r="45" spans="1:24" ht="17.45" customHeight="1">
      <c r="A45" s="71"/>
      <c r="B45" s="98"/>
      <c r="C45" s="88"/>
      <c r="D45" s="215"/>
      <c r="E45" s="217"/>
      <c r="F45" s="143"/>
      <c r="G45" s="149" t="str">
        <f>IF(F45="",IF(D45="","",ROUNDDOWN(D45*F46,0)),IF(D45="","",ROUNDDOWN(D45*F45,0)))</f>
        <v/>
      </c>
      <c r="H45" s="87"/>
      <c r="I45" s="28"/>
      <c r="J45" s="28"/>
      <c r="K45" s="28"/>
      <c r="L45" s="28"/>
      <c r="M45" s="28"/>
      <c r="N45" s="230"/>
      <c r="O45" s="230"/>
      <c r="P45" s="230"/>
      <c r="Q45" s="230"/>
      <c r="R45" s="230"/>
      <c r="S45" s="230"/>
      <c r="T45" s="230"/>
      <c r="U45" s="228"/>
      <c r="V45" s="228"/>
      <c r="W45" s="228"/>
      <c r="X45" s="228"/>
    </row>
    <row r="46" spans="1:24" ht="17.45" customHeight="1">
      <c r="A46" s="72"/>
      <c r="B46" s="212"/>
      <c r="C46" s="89"/>
      <c r="D46" s="135"/>
      <c r="E46" s="127"/>
      <c r="F46" s="144"/>
      <c r="G46" s="139" t="str">
        <f>IF(D46="","",ROUNDDOWN(D46*F46,0))</f>
        <v/>
      </c>
      <c r="H46" s="86"/>
      <c r="I46" s="226" t="str">
        <f>G46</f>
        <v/>
      </c>
      <c r="J46" s="28"/>
      <c r="K46" s="28"/>
      <c r="L46" s="28"/>
      <c r="M46" s="28"/>
      <c r="N46" s="230"/>
      <c r="O46" s="230"/>
      <c r="P46" s="230"/>
      <c r="Q46" s="230"/>
      <c r="R46" s="230"/>
      <c r="S46" s="230"/>
      <c r="T46" s="230"/>
      <c r="U46" s="230"/>
      <c r="V46" s="230"/>
      <c r="W46" s="228"/>
      <c r="X46" s="228"/>
    </row>
    <row r="47" spans="1:24" ht="17.45" customHeight="1">
      <c r="A47" s="71"/>
      <c r="B47" s="98"/>
      <c r="C47" s="88"/>
      <c r="D47" s="215"/>
      <c r="E47" s="217"/>
      <c r="F47" s="143"/>
      <c r="G47" s="149" t="str">
        <f>IF(F47="",IF(D47="","",ROUNDDOWN(D47*F48,0)),IF(D47="","",ROUNDDOWN(D47*F47,0)))</f>
        <v/>
      </c>
      <c r="H47" s="87"/>
      <c r="I47" s="28"/>
      <c r="J47" s="28"/>
      <c r="K47" s="28"/>
      <c r="L47" s="28"/>
      <c r="M47" s="28"/>
      <c r="N47" s="230"/>
      <c r="O47" s="230"/>
      <c r="P47" s="230"/>
      <c r="Q47" s="230"/>
      <c r="R47" s="230"/>
      <c r="S47" s="230"/>
      <c r="T47" s="230"/>
      <c r="U47" s="228"/>
      <c r="V47" s="228"/>
      <c r="W47" s="228"/>
      <c r="X47" s="228"/>
    </row>
    <row r="48" spans="1:24" ht="17.45" customHeight="1">
      <c r="A48" s="72"/>
      <c r="B48" s="212"/>
      <c r="C48" s="89"/>
      <c r="D48" s="135"/>
      <c r="E48" s="127"/>
      <c r="F48" s="144"/>
      <c r="G48" s="139" t="str">
        <f>IF(D48="","",ROUNDDOWN(D48*F48,0))</f>
        <v/>
      </c>
      <c r="H48" s="86"/>
      <c r="I48" s="226" t="str">
        <f>G48</f>
        <v/>
      </c>
      <c r="J48" s="28"/>
      <c r="K48" s="28"/>
      <c r="L48" s="28"/>
      <c r="M48" s="28"/>
      <c r="N48" s="230"/>
      <c r="O48" s="230"/>
      <c r="P48" s="230"/>
      <c r="Q48" s="230"/>
      <c r="R48" s="230"/>
      <c r="S48" s="230"/>
      <c r="T48" s="230"/>
      <c r="U48" s="230"/>
      <c r="V48" s="230"/>
      <c r="W48" s="228"/>
      <c r="X48" s="228"/>
    </row>
    <row r="49" spans="1:24" ht="17.45" customHeight="1">
      <c r="A49" s="71"/>
      <c r="B49" s="98"/>
      <c r="C49" s="88"/>
      <c r="D49" s="215"/>
      <c r="E49" s="217"/>
      <c r="F49" s="143"/>
      <c r="G49" s="149" t="str">
        <f>IF(F49="",IF(D49="","",ROUNDDOWN(D49*F50,0)),IF(D49="","",ROUNDDOWN(D49*F49,0)))</f>
        <v/>
      </c>
      <c r="H49" s="87"/>
      <c r="I49" s="28"/>
      <c r="J49" s="28"/>
      <c r="K49" s="28"/>
      <c r="L49" s="28"/>
      <c r="M49" s="28"/>
      <c r="N49" s="230"/>
      <c r="O49" s="230"/>
      <c r="P49" s="230"/>
      <c r="Q49" s="230"/>
      <c r="R49" s="230"/>
      <c r="S49" s="230"/>
      <c r="T49" s="230"/>
      <c r="U49" s="228"/>
      <c r="V49" s="228"/>
      <c r="W49" s="228"/>
      <c r="X49" s="228"/>
    </row>
    <row r="50" spans="1:24" ht="17.45" customHeight="1">
      <c r="A50" s="72"/>
      <c r="B50" s="212"/>
      <c r="C50" s="89"/>
      <c r="D50" s="216"/>
      <c r="E50" s="127"/>
      <c r="F50" s="144"/>
      <c r="G50" s="139" t="str">
        <f>IF(D50="","",ROUNDDOWN(D50*F50,0))</f>
        <v/>
      </c>
      <c r="H50" s="86"/>
      <c r="I50" s="226" t="str">
        <f>G50</f>
        <v/>
      </c>
      <c r="J50" s="28"/>
      <c r="K50" s="28"/>
      <c r="L50" s="28"/>
      <c r="M50" s="28"/>
      <c r="N50" s="230"/>
      <c r="O50" s="230"/>
      <c r="P50" s="230"/>
      <c r="Q50" s="230"/>
      <c r="R50" s="230"/>
      <c r="S50" s="230"/>
      <c r="T50" s="230"/>
      <c r="U50" s="230"/>
      <c r="V50" s="230"/>
      <c r="W50" s="228"/>
      <c r="X50" s="228"/>
    </row>
    <row r="51" spans="1:24" ht="17.45" customHeight="1">
      <c r="A51" s="71"/>
      <c r="B51" s="98"/>
      <c r="C51" s="88"/>
      <c r="D51" s="215"/>
      <c r="E51" s="217"/>
      <c r="F51" s="143"/>
      <c r="G51" s="149" t="str">
        <f>IF(F51="",IF(D51="","",ROUNDDOWN(D51*F52,0)),IF(D51="","",ROUNDDOWN(D51*F51,0)))</f>
        <v/>
      </c>
      <c r="H51" s="87"/>
      <c r="I51" s="28"/>
      <c r="J51" s="28"/>
      <c r="K51" s="28"/>
      <c r="L51" s="28"/>
      <c r="M51" s="28"/>
      <c r="N51" s="230"/>
      <c r="O51" s="230"/>
      <c r="P51" s="230"/>
      <c r="Q51" s="230"/>
      <c r="R51" s="230"/>
      <c r="S51" s="230"/>
      <c r="T51" s="230"/>
      <c r="U51" s="228"/>
      <c r="V51" s="228"/>
      <c r="W51" s="228"/>
      <c r="X51" s="228"/>
    </row>
    <row r="52" spans="1:24" ht="17.45" customHeight="1">
      <c r="A52" s="72"/>
      <c r="B52" s="212"/>
      <c r="C52" s="89"/>
      <c r="D52" s="135"/>
      <c r="E52" s="127"/>
      <c r="F52" s="144"/>
      <c r="G52" s="139" t="str">
        <f>IF(D52="","",ROUNDDOWN(D52*F52,0))</f>
        <v/>
      </c>
      <c r="H52" s="86"/>
      <c r="I52" s="226" t="str">
        <f>G52</f>
        <v/>
      </c>
      <c r="J52" s="28"/>
      <c r="K52" s="28"/>
      <c r="L52" s="28"/>
      <c r="M52" s="28"/>
      <c r="N52" s="230"/>
      <c r="O52" s="230"/>
      <c r="P52" s="230"/>
      <c r="Q52" s="230"/>
      <c r="R52" s="230"/>
      <c r="S52" s="230"/>
      <c r="T52" s="230"/>
      <c r="U52" s="230"/>
      <c r="V52" s="230"/>
      <c r="W52" s="228"/>
      <c r="X52" s="228"/>
    </row>
    <row r="53" spans="1:24" ht="17.45" customHeight="1">
      <c r="A53" s="71"/>
      <c r="B53" s="98"/>
      <c r="C53" s="88"/>
      <c r="D53" s="215"/>
      <c r="E53" s="217"/>
      <c r="F53" s="143"/>
      <c r="G53" s="149" t="str">
        <f>IF(F53="",IF(D53="","",ROUNDDOWN(D53*F54,0)),IF(D53="","",ROUNDDOWN(D53*F53,0)))</f>
        <v/>
      </c>
      <c r="H53" s="87"/>
      <c r="I53" s="223"/>
      <c r="J53" s="28"/>
      <c r="K53" s="28"/>
      <c r="L53" s="28"/>
      <c r="M53" s="28"/>
      <c r="N53" s="230"/>
      <c r="O53" s="230"/>
      <c r="P53" s="230"/>
      <c r="Q53" s="230"/>
      <c r="R53" s="230"/>
      <c r="S53" s="230"/>
      <c r="T53" s="230"/>
      <c r="U53" s="228"/>
      <c r="V53" s="228"/>
      <c r="W53" s="228"/>
      <c r="X53" s="228"/>
    </row>
    <row r="54" spans="1:24" ht="17.45" customHeight="1">
      <c r="A54" s="72"/>
      <c r="B54" s="212"/>
      <c r="C54" s="89"/>
      <c r="D54" s="135"/>
      <c r="E54" s="127"/>
      <c r="F54" s="144"/>
      <c r="G54" s="139" t="str">
        <f>IF(D54="","",ROUNDDOWN(D54*F54,0))</f>
        <v/>
      </c>
      <c r="H54" s="86"/>
      <c r="I54" s="226" t="str">
        <f>G54</f>
        <v/>
      </c>
      <c r="J54" s="28"/>
      <c r="K54" s="28"/>
      <c r="L54" s="28"/>
      <c r="M54" s="28"/>
      <c r="N54" s="230"/>
      <c r="O54" s="230"/>
      <c r="P54" s="230"/>
      <c r="Q54" s="230"/>
      <c r="R54" s="230"/>
      <c r="S54" s="230"/>
      <c r="T54" s="230"/>
      <c r="U54" s="230"/>
      <c r="V54" s="230"/>
      <c r="W54" s="228"/>
      <c r="X54" s="228"/>
    </row>
    <row r="55" spans="1:24" ht="17.45" customHeight="1">
      <c r="A55" s="71"/>
      <c r="B55" s="98"/>
      <c r="C55" s="88"/>
      <c r="D55" s="133"/>
      <c r="E55" s="217"/>
      <c r="F55" s="143"/>
      <c r="G55" s="149" t="str">
        <f>IF(F55="",IF(D55="","",ROUNDDOWN(D55*F56,0)),IF(D55="","",ROUNDDOWN(D55*F55,0)))</f>
        <v/>
      </c>
      <c r="H55" s="87"/>
      <c r="I55" s="223"/>
      <c r="J55" s="28"/>
      <c r="K55" s="28"/>
      <c r="L55" s="28"/>
      <c r="M55" s="28"/>
      <c r="N55" s="230"/>
      <c r="O55" s="230"/>
      <c r="P55" s="230"/>
      <c r="Q55" s="230"/>
      <c r="R55" s="230"/>
      <c r="S55" s="230"/>
      <c r="T55" s="230"/>
      <c r="U55" s="228"/>
      <c r="V55" s="228"/>
      <c r="W55" s="228"/>
      <c r="X55" s="228"/>
    </row>
    <row r="56" spans="1:24" ht="17.45" customHeight="1">
      <c r="A56" s="72"/>
      <c r="B56" s="212"/>
      <c r="C56" s="89"/>
      <c r="D56" s="135"/>
      <c r="E56" s="127"/>
      <c r="F56" s="144"/>
      <c r="G56" s="139" t="str">
        <f>IF(D56="","",ROUNDDOWN(D56*F56,0))</f>
        <v/>
      </c>
      <c r="H56" s="86"/>
      <c r="I56" s="226" t="str">
        <f>G56</f>
        <v/>
      </c>
      <c r="J56" s="28"/>
      <c r="K56" s="28"/>
      <c r="L56" s="28"/>
      <c r="M56" s="28"/>
      <c r="N56" s="230"/>
      <c r="O56" s="230"/>
      <c r="P56" s="230"/>
      <c r="Q56" s="230"/>
      <c r="R56" s="230"/>
      <c r="S56" s="230"/>
      <c r="T56" s="230"/>
      <c r="U56" s="230"/>
      <c r="V56" s="230"/>
      <c r="W56" s="228"/>
      <c r="X56" s="228"/>
    </row>
    <row r="57" spans="1:24" ht="17.45" customHeight="1">
      <c r="A57" s="71"/>
      <c r="B57" s="98"/>
      <c r="C57" s="88"/>
      <c r="D57" s="133"/>
      <c r="E57" s="217"/>
      <c r="F57" s="143"/>
      <c r="G57" s="149" t="str">
        <f>IF(F57="",IF(D57="","",ROUNDDOWN(D57*F58,0)),IF(D57="","",ROUNDDOWN(D57*F57,0)))</f>
        <v/>
      </c>
      <c r="H57" s="87"/>
      <c r="I57" s="223"/>
      <c r="J57" s="28"/>
      <c r="K57" s="28"/>
      <c r="L57" s="28"/>
      <c r="M57" s="28"/>
      <c r="N57" s="230"/>
      <c r="O57" s="230"/>
      <c r="P57" s="230"/>
      <c r="Q57" s="230"/>
      <c r="R57" s="230"/>
      <c r="S57" s="230"/>
      <c r="T57" s="230"/>
      <c r="U57" s="228"/>
      <c r="V57" s="228"/>
      <c r="W57" s="228"/>
      <c r="X57" s="228"/>
    </row>
    <row r="58" spans="1:24" ht="17.45" customHeight="1">
      <c r="A58" s="72"/>
      <c r="B58" s="212"/>
      <c r="C58" s="89"/>
      <c r="D58" s="135"/>
      <c r="E58" s="127"/>
      <c r="F58" s="144"/>
      <c r="G58" s="139" t="str">
        <f>IF(D58="","",ROUNDDOWN(D58*F58,0))</f>
        <v/>
      </c>
      <c r="H58" s="86"/>
      <c r="I58" s="28" t="str">
        <f>G58</f>
        <v/>
      </c>
      <c r="J58" s="28"/>
      <c r="K58" s="28"/>
      <c r="L58" s="28"/>
      <c r="M58" s="28"/>
      <c r="N58" s="230"/>
      <c r="O58" s="230"/>
      <c r="P58" s="230"/>
      <c r="Q58" s="230"/>
      <c r="R58" s="230"/>
      <c r="S58" s="230"/>
      <c r="T58" s="230"/>
      <c r="U58" s="230"/>
      <c r="V58" s="230"/>
      <c r="W58" s="228"/>
      <c r="X58" s="228"/>
    </row>
    <row r="59" spans="1:24" ht="17.45" customHeight="1">
      <c r="A59" s="71"/>
      <c r="B59" s="98"/>
      <c r="C59" s="88"/>
      <c r="D59" s="215"/>
      <c r="E59" s="217"/>
      <c r="F59" s="143"/>
      <c r="G59" s="149" t="str">
        <f>IF(F59="",IF(D59="","",ROUNDDOWN(D59*F60,0)),IF(D59="","",ROUNDDOWN(D59*F59,0)))</f>
        <v/>
      </c>
      <c r="H59" s="87"/>
      <c r="I59" s="223"/>
      <c r="J59" s="28"/>
      <c r="K59" s="28"/>
      <c r="L59" s="28"/>
      <c r="M59" s="28"/>
      <c r="N59" s="230"/>
      <c r="O59" s="230"/>
      <c r="P59" s="230"/>
      <c r="Q59" s="230"/>
      <c r="R59" s="230"/>
      <c r="S59" s="230"/>
      <c r="T59" s="230"/>
      <c r="U59" s="228"/>
      <c r="V59" s="228"/>
      <c r="W59" s="228"/>
      <c r="X59" s="228"/>
    </row>
    <row r="60" spans="1:24" ht="17.45" customHeight="1">
      <c r="A60" s="72"/>
      <c r="B60" s="212"/>
      <c r="C60" s="89"/>
      <c r="D60" s="216"/>
      <c r="E60" s="127"/>
      <c r="F60" s="144"/>
      <c r="G60" s="139" t="str">
        <f>IF(D60="","",ROUNDDOWN(D60*F60,0))</f>
        <v/>
      </c>
      <c r="H60" s="86"/>
      <c r="I60" s="223" t="str">
        <f>G60</f>
        <v/>
      </c>
      <c r="J60" s="28"/>
      <c r="K60" s="28"/>
      <c r="L60" s="28"/>
      <c r="M60" s="28"/>
      <c r="N60" s="230"/>
      <c r="O60" s="230"/>
      <c r="P60" s="230"/>
      <c r="Q60" s="230"/>
      <c r="R60" s="230"/>
      <c r="S60" s="230"/>
      <c r="T60" s="230"/>
      <c r="U60" s="228"/>
      <c r="V60" s="228"/>
      <c r="W60" s="228"/>
      <c r="X60" s="228"/>
    </row>
    <row r="61" spans="1:24" ht="17.45" customHeight="1">
      <c r="A61" s="71"/>
      <c r="B61" s="98"/>
      <c r="C61" s="88"/>
      <c r="D61" s="215"/>
      <c r="E61" s="217"/>
      <c r="F61" s="143"/>
      <c r="G61" s="143"/>
      <c r="H61" s="87"/>
      <c r="I61" s="223"/>
      <c r="J61" s="28"/>
      <c r="K61" s="28"/>
      <c r="L61" s="28"/>
      <c r="M61" s="28"/>
      <c r="N61" s="230"/>
      <c r="O61" s="230"/>
      <c r="P61" s="230"/>
      <c r="Q61" s="230"/>
      <c r="R61" s="230"/>
      <c r="S61" s="230"/>
      <c r="T61" s="230"/>
      <c r="U61" s="228"/>
      <c r="V61" s="228"/>
      <c r="W61" s="228"/>
      <c r="X61" s="228"/>
    </row>
    <row r="62" spans="1:24" ht="17.45" customHeight="1">
      <c r="A62" s="72"/>
      <c r="B62" s="93" t="s">
        <v>46</v>
      </c>
      <c r="C62" s="89"/>
      <c r="D62" s="216"/>
      <c r="E62" s="127"/>
      <c r="F62" s="144"/>
      <c r="G62" s="221">
        <f>I62</f>
        <v>0</v>
      </c>
      <c r="H62" s="86"/>
      <c r="I62" s="223">
        <f>SUM(I33:I60)</f>
        <v>0</v>
      </c>
      <c r="J62" s="28"/>
      <c r="K62" s="28"/>
      <c r="L62" s="28"/>
      <c r="M62" s="28"/>
      <c r="N62" s="230"/>
      <c r="O62" s="230"/>
      <c r="P62" s="230"/>
      <c r="Q62" s="230"/>
      <c r="R62" s="230"/>
      <c r="S62" s="230"/>
      <c r="T62" s="230"/>
      <c r="U62" s="230"/>
      <c r="V62" s="230"/>
      <c r="W62" s="228"/>
      <c r="X62" s="228"/>
    </row>
    <row r="63" spans="1:24" ht="17.45" customHeight="1">
      <c r="A63" s="71"/>
      <c r="B63" s="98"/>
      <c r="C63" s="88"/>
      <c r="D63" s="215"/>
      <c r="E63" s="217"/>
      <c r="F63" s="143"/>
      <c r="G63" s="149" t="str">
        <f>IF(F63="",IF(D63="","",ROUNDDOWN(D63*F64,0)),IF(D63="","",ROUNDDOWN(D63*F63,0)))</f>
        <v/>
      </c>
      <c r="H63" s="87"/>
      <c r="I63" s="28"/>
      <c r="J63" s="28"/>
      <c r="K63" s="28"/>
      <c r="L63" s="28"/>
      <c r="M63" s="28"/>
      <c r="N63" s="230"/>
      <c r="O63" s="230"/>
      <c r="P63" s="230"/>
      <c r="Q63" s="230"/>
      <c r="R63" s="230"/>
      <c r="S63" s="230"/>
      <c r="T63" s="230"/>
      <c r="U63" s="228"/>
      <c r="V63" s="228"/>
      <c r="W63" s="228"/>
      <c r="X63" s="228"/>
    </row>
    <row r="64" spans="1:24" ht="17.45" customHeight="1">
      <c r="A64" s="72"/>
      <c r="B64" s="212"/>
      <c r="C64" s="89"/>
      <c r="D64" s="135"/>
      <c r="E64" s="127"/>
      <c r="F64" s="144"/>
      <c r="G64" s="139" t="str">
        <f>IF(D64="","",ROUNDDOWN(D64*F64,0))</f>
        <v/>
      </c>
      <c r="H64" s="86"/>
      <c r="I64" s="226" t="str">
        <f>G64</f>
        <v/>
      </c>
      <c r="J64" s="28"/>
      <c r="K64" s="28"/>
      <c r="L64" s="28"/>
      <c r="M64" s="28"/>
      <c r="N64" s="230"/>
      <c r="O64" s="230"/>
      <c r="P64" s="230"/>
      <c r="Q64" s="230"/>
      <c r="R64" s="230"/>
      <c r="S64" s="230"/>
      <c r="T64" s="230"/>
      <c r="U64" s="228"/>
      <c r="V64" s="228"/>
      <c r="W64" s="228"/>
      <c r="X64" s="228"/>
    </row>
    <row r="65" spans="1:24" ht="17.45" customHeight="1">
      <c r="A65" s="71"/>
      <c r="B65" s="98"/>
      <c r="C65" s="88"/>
      <c r="D65" s="215"/>
      <c r="E65" s="217"/>
      <c r="F65" s="143"/>
      <c r="G65" s="149" t="str">
        <f>IF(F65="",IF(D65="","",ROUNDDOWN(D65*F66,0)),IF(D65="","",ROUNDDOWN(D65*F65,0)))</f>
        <v/>
      </c>
      <c r="H65" s="87"/>
      <c r="I65" s="223"/>
      <c r="J65" s="28"/>
      <c r="K65" s="28"/>
      <c r="L65" s="28"/>
      <c r="M65" s="28"/>
      <c r="N65" s="230"/>
      <c r="O65" s="230"/>
      <c r="P65" s="230"/>
      <c r="Q65" s="230"/>
      <c r="R65" s="230"/>
      <c r="S65" s="230"/>
      <c r="T65" s="230"/>
      <c r="U65" s="228"/>
      <c r="V65" s="228"/>
      <c r="W65" s="228"/>
      <c r="X65" s="228"/>
    </row>
    <row r="66" spans="1:24" ht="17.45" customHeight="1">
      <c r="A66" s="72"/>
      <c r="B66" s="212"/>
      <c r="C66" s="89"/>
      <c r="D66" s="135"/>
      <c r="E66" s="127"/>
      <c r="F66" s="144"/>
      <c r="G66" s="139" t="str">
        <f>IF(D66="","",ROUNDDOWN(D66*F66,0))</f>
        <v/>
      </c>
      <c r="H66" s="86"/>
      <c r="I66" s="226" t="str">
        <f>G66</f>
        <v/>
      </c>
      <c r="J66" s="28"/>
      <c r="K66" s="28"/>
      <c r="L66" s="28"/>
      <c r="M66" s="28"/>
      <c r="N66" s="230"/>
      <c r="O66" s="230"/>
      <c r="P66" s="230"/>
      <c r="Q66" s="230"/>
      <c r="R66" s="230"/>
      <c r="S66" s="230"/>
      <c r="T66" s="230"/>
      <c r="U66" s="228"/>
      <c r="V66" s="228"/>
      <c r="W66" s="228"/>
      <c r="X66" s="228"/>
    </row>
    <row r="67" spans="1:24" ht="17.45" customHeight="1">
      <c r="A67" s="71"/>
      <c r="B67" s="98"/>
      <c r="C67" s="88"/>
      <c r="D67" s="215"/>
      <c r="E67" s="217"/>
      <c r="F67" s="143"/>
      <c r="G67" s="149" t="str">
        <f>IF(F67="",IF(D67="","",ROUNDDOWN(D67*F68,0)),IF(D67="","",ROUNDDOWN(D67*F67,0)))</f>
        <v/>
      </c>
      <c r="H67" s="87"/>
      <c r="I67" s="28"/>
      <c r="J67" s="28"/>
      <c r="K67" s="28"/>
      <c r="L67" s="28"/>
      <c r="M67" s="28"/>
      <c r="N67" s="230"/>
      <c r="O67" s="230"/>
      <c r="P67" s="230"/>
      <c r="Q67" s="230"/>
      <c r="R67" s="230"/>
      <c r="S67" s="230"/>
      <c r="T67" s="230"/>
      <c r="U67" s="228"/>
      <c r="V67" s="228"/>
      <c r="W67" s="228"/>
      <c r="X67" s="228"/>
    </row>
    <row r="68" spans="1:24" ht="17.45" customHeight="1">
      <c r="A68" s="72"/>
      <c r="B68" s="212"/>
      <c r="C68" s="89"/>
      <c r="D68" s="135"/>
      <c r="E68" s="127"/>
      <c r="F68" s="144"/>
      <c r="G68" s="139" t="str">
        <f>IF(D68="","",ROUNDDOWN(D68*F68,0))</f>
        <v/>
      </c>
      <c r="H68" s="86"/>
      <c r="I68" s="226" t="str">
        <f>G68</f>
        <v/>
      </c>
      <c r="J68" s="28"/>
      <c r="K68" s="28"/>
      <c r="L68" s="28"/>
      <c r="M68" s="28"/>
      <c r="N68" s="230"/>
      <c r="O68" s="230"/>
      <c r="P68" s="230"/>
      <c r="Q68" s="230"/>
      <c r="R68" s="230"/>
      <c r="S68" s="230"/>
      <c r="T68" s="230"/>
      <c r="U68" s="230"/>
      <c r="V68" s="230"/>
      <c r="W68" s="228"/>
      <c r="X68" s="228"/>
    </row>
    <row r="69" spans="1:24" ht="17.45" customHeight="1">
      <c r="A69" s="71"/>
      <c r="B69" s="98"/>
      <c r="C69" s="88"/>
      <c r="D69" s="215"/>
      <c r="E69" s="217"/>
      <c r="F69" s="143"/>
      <c r="G69" s="149" t="str">
        <f>IF(F69="",IF(D69="","",ROUNDDOWN(D69*F70,0)),IF(D69="","",ROUNDDOWN(D69*F69,0)))</f>
        <v/>
      </c>
      <c r="H69" s="87"/>
      <c r="I69" s="28"/>
      <c r="J69" s="28"/>
      <c r="K69" s="28"/>
      <c r="L69" s="28"/>
      <c r="M69" s="28"/>
      <c r="N69" s="230"/>
      <c r="O69" s="230"/>
      <c r="P69" s="230"/>
      <c r="Q69" s="230"/>
      <c r="R69" s="230"/>
      <c r="S69" s="230"/>
      <c r="T69" s="230"/>
      <c r="U69" s="228"/>
      <c r="V69" s="228"/>
      <c r="W69" s="228"/>
      <c r="X69" s="228"/>
    </row>
    <row r="70" spans="1:24" ht="17.45" customHeight="1">
      <c r="A70" s="72"/>
      <c r="B70" s="212"/>
      <c r="C70" s="89"/>
      <c r="D70" s="135"/>
      <c r="E70" s="127"/>
      <c r="F70" s="144"/>
      <c r="G70" s="139" t="str">
        <f>IF(D70="","",ROUNDDOWN(D70*F70,0))</f>
        <v/>
      </c>
      <c r="H70" s="86"/>
      <c r="I70" s="226" t="str">
        <f>G70</f>
        <v/>
      </c>
      <c r="J70" s="28"/>
      <c r="K70" s="28"/>
      <c r="L70" s="28"/>
      <c r="M70" s="28"/>
      <c r="N70" s="230"/>
      <c r="O70" s="230"/>
      <c r="P70" s="230"/>
      <c r="Q70" s="230"/>
      <c r="R70" s="230"/>
      <c r="S70" s="230"/>
      <c r="T70" s="230"/>
      <c r="U70" s="230"/>
      <c r="V70" s="230"/>
      <c r="W70" s="228"/>
      <c r="X70" s="228"/>
    </row>
    <row r="71" spans="1:24" ht="17.45" customHeight="1">
      <c r="A71" s="71"/>
      <c r="B71" s="98"/>
      <c r="C71" s="88"/>
      <c r="D71" s="215"/>
      <c r="E71" s="217"/>
      <c r="F71" s="143"/>
      <c r="G71" s="149" t="str">
        <f>IF(F71="",IF(D71="","",ROUNDDOWN(D71*F72,0)),IF(D71="","",ROUNDDOWN(D71*F71,0)))</f>
        <v/>
      </c>
      <c r="H71" s="87"/>
      <c r="I71" s="28"/>
      <c r="J71" s="28"/>
      <c r="K71" s="28"/>
      <c r="L71" s="28"/>
      <c r="M71" s="28"/>
      <c r="N71" s="230"/>
      <c r="O71" s="230"/>
      <c r="P71" s="230"/>
      <c r="Q71" s="230"/>
      <c r="R71" s="230"/>
      <c r="S71" s="230"/>
      <c r="T71" s="230"/>
      <c r="U71" s="228"/>
      <c r="V71" s="228"/>
      <c r="W71" s="228"/>
      <c r="X71" s="228"/>
    </row>
    <row r="72" spans="1:24" ht="17.45" customHeight="1">
      <c r="A72" s="72"/>
      <c r="B72" s="212"/>
      <c r="C72" s="89"/>
      <c r="D72" s="135"/>
      <c r="E72" s="127"/>
      <c r="F72" s="144"/>
      <c r="G72" s="139" t="str">
        <f>IF(D72="","",ROUNDDOWN(D72*F72,0))</f>
        <v/>
      </c>
      <c r="H72" s="86"/>
      <c r="I72" s="226" t="str">
        <f>G72</f>
        <v/>
      </c>
      <c r="J72" s="28"/>
      <c r="K72" s="28"/>
      <c r="L72" s="28"/>
      <c r="M72" s="28"/>
      <c r="N72" s="230"/>
      <c r="O72" s="230"/>
      <c r="P72" s="230"/>
      <c r="Q72" s="230"/>
      <c r="R72" s="230"/>
      <c r="S72" s="230"/>
      <c r="T72" s="230"/>
      <c r="U72" s="230"/>
      <c r="V72" s="230"/>
      <c r="W72" s="228"/>
      <c r="X72" s="228"/>
    </row>
    <row r="73" spans="1:24" ht="17.45" customHeight="1">
      <c r="A73" s="71"/>
      <c r="B73" s="98"/>
      <c r="C73" s="88"/>
      <c r="D73" s="215"/>
      <c r="E73" s="217"/>
      <c r="F73" s="143"/>
      <c r="G73" s="149" t="str">
        <f>IF(F73="",IF(D73="","",ROUNDDOWN(D73*F74,0)),IF(D73="","",ROUNDDOWN(D73*F73,0)))</f>
        <v/>
      </c>
      <c r="H73" s="87"/>
      <c r="I73" s="28"/>
      <c r="J73" s="28"/>
      <c r="K73" s="28"/>
      <c r="L73" s="28"/>
      <c r="M73" s="28"/>
      <c r="N73" s="230"/>
      <c r="O73" s="230"/>
      <c r="P73" s="230"/>
      <c r="Q73" s="230"/>
      <c r="R73" s="230"/>
      <c r="S73" s="230"/>
      <c r="T73" s="230"/>
      <c r="U73" s="228"/>
      <c r="V73" s="228"/>
      <c r="W73" s="228"/>
      <c r="X73" s="228"/>
    </row>
    <row r="74" spans="1:24" ht="17.45" customHeight="1">
      <c r="A74" s="72"/>
      <c r="B74" s="212"/>
      <c r="C74" s="89"/>
      <c r="D74" s="135"/>
      <c r="E74" s="127"/>
      <c r="F74" s="144"/>
      <c r="G74" s="139" t="str">
        <f>IF(D74="","",ROUNDDOWN(D74*F74,0))</f>
        <v/>
      </c>
      <c r="H74" s="86"/>
      <c r="I74" s="226" t="str">
        <f>G74</f>
        <v/>
      </c>
      <c r="J74" s="28"/>
      <c r="K74" s="28"/>
      <c r="L74" s="28"/>
      <c r="M74" s="28"/>
      <c r="N74" s="230"/>
      <c r="O74" s="230"/>
      <c r="P74" s="230"/>
      <c r="Q74" s="230"/>
      <c r="R74" s="230"/>
      <c r="S74" s="230"/>
      <c r="T74" s="230"/>
      <c r="U74" s="230"/>
      <c r="V74" s="230"/>
      <c r="W74" s="228"/>
      <c r="X74" s="228"/>
    </row>
    <row r="75" spans="1:24" ht="17.45" customHeight="1">
      <c r="A75" s="71"/>
      <c r="B75" s="98"/>
      <c r="C75" s="88"/>
      <c r="D75" s="215"/>
      <c r="E75" s="217"/>
      <c r="F75" s="143"/>
      <c r="G75" s="149" t="str">
        <f>IF(F75="",IF(D75="","",ROUNDDOWN(D75*F76,0)),IF(D75="","",ROUNDDOWN(D75*F75,0)))</f>
        <v/>
      </c>
      <c r="H75" s="87"/>
      <c r="I75" s="28"/>
      <c r="J75" s="28"/>
      <c r="K75" s="28"/>
      <c r="L75" s="28"/>
      <c r="M75" s="28"/>
      <c r="N75" s="230"/>
      <c r="O75" s="230"/>
      <c r="P75" s="230"/>
      <c r="Q75" s="230"/>
      <c r="R75" s="230"/>
      <c r="S75" s="230"/>
      <c r="T75" s="230"/>
      <c r="U75" s="228"/>
      <c r="V75" s="228"/>
      <c r="W75" s="228"/>
      <c r="X75" s="228"/>
    </row>
    <row r="76" spans="1:24" ht="17.45" customHeight="1">
      <c r="A76" s="72"/>
      <c r="B76" s="212"/>
      <c r="C76" s="89"/>
      <c r="D76" s="135"/>
      <c r="E76" s="127"/>
      <c r="F76" s="144"/>
      <c r="G76" s="139" t="str">
        <f>IF(D76="","",ROUNDDOWN(D76*F76,0))</f>
        <v/>
      </c>
      <c r="H76" s="86"/>
      <c r="I76" s="226" t="str">
        <f>G76</f>
        <v/>
      </c>
      <c r="J76" s="28"/>
      <c r="K76" s="28"/>
      <c r="L76" s="28"/>
      <c r="M76" s="28"/>
      <c r="N76" s="230"/>
      <c r="O76" s="230"/>
      <c r="P76" s="230"/>
      <c r="Q76" s="230"/>
      <c r="R76" s="230"/>
      <c r="S76" s="230"/>
      <c r="T76" s="230"/>
      <c r="U76" s="230"/>
      <c r="V76" s="230"/>
      <c r="W76" s="228"/>
      <c r="X76" s="228"/>
    </row>
    <row r="77" spans="1:24" ht="17.45" customHeight="1">
      <c r="A77" s="71"/>
      <c r="B77" s="98"/>
      <c r="C77" s="88"/>
      <c r="D77" s="215"/>
      <c r="E77" s="217"/>
      <c r="F77" s="143"/>
      <c r="G77" s="149" t="str">
        <f>IF(F77="",IF(D77="","",ROUNDDOWN(D77*F78,0)),IF(D77="","",ROUNDDOWN(D77*F77,0)))</f>
        <v/>
      </c>
      <c r="H77" s="87"/>
      <c r="I77" s="28"/>
      <c r="J77" s="28"/>
      <c r="K77" s="28"/>
      <c r="L77" s="28"/>
      <c r="M77" s="28"/>
      <c r="N77" s="230"/>
      <c r="O77" s="230"/>
      <c r="P77" s="230"/>
      <c r="Q77" s="230"/>
      <c r="R77" s="230"/>
      <c r="S77" s="230"/>
      <c r="T77" s="230"/>
      <c r="U77" s="228"/>
      <c r="V77" s="228"/>
      <c r="W77" s="228"/>
      <c r="X77" s="228"/>
    </row>
    <row r="78" spans="1:24" ht="17.45" customHeight="1">
      <c r="A78" s="72"/>
      <c r="B78" s="212"/>
      <c r="C78" s="89"/>
      <c r="D78" s="135"/>
      <c r="E78" s="127"/>
      <c r="F78" s="144"/>
      <c r="G78" s="139" t="str">
        <f>IF(D78="","",ROUNDDOWN(D78*F78,0))</f>
        <v/>
      </c>
      <c r="H78" s="86"/>
      <c r="I78" s="226" t="str">
        <f>G78</f>
        <v/>
      </c>
      <c r="J78" s="28"/>
      <c r="K78" s="28"/>
      <c r="L78" s="28"/>
      <c r="M78" s="28"/>
      <c r="N78" s="230"/>
      <c r="O78" s="230"/>
      <c r="P78" s="230"/>
      <c r="Q78" s="230"/>
      <c r="R78" s="230"/>
      <c r="S78" s="230"/>
      <c r="T78" s="230"/>
      <c r="U78" s="230"/>
      <c r="V78" s="230"/>
      <c r="W78" s="228"/>
      <c r="X78" s="228"/>
    </row>
    <row r="79" spans="1:24" ht="17.45" customHeight="1">
      <c r="A79" s="71"/>
      <c r="B79" s="98"/>
      <c r="C79" s="88"/>
      <c r="D79" s="215"/>
      <c r="E79" s="217"/>
      <c r="F79" s="143"/>
      <c r="G79" s="149" t="str">
        <f>IF(F79="",IF(D79="","",ROUNDDOWN(D79*F80,0)),IF(D79="","",ROUNDDOWN(D79*F79,0)))</f>
        <v/>
      </c>
      <c r="H79" s="87"/>
      <c r="I79" s="28"/>
      <c r="J79" s="28"/>
      <c r="K79" s="28"/>
      <c r="L79" s="28"/>
      <c r="M79" s="28"/>
      <c r="N79" s="230"/>
      <c r="O79" s="230"/>
      <c r="P79" s="230"/>
      <c r="Q79" s="230"/>
      <c r="R79" s="230"/>
      <c r="S79" s="230"/>
      <c r="T79" s="230"/>
      <c r="U79" s="228"/>
      <c r="V79" s="228"/>
      <c r="W79" s="228"/>
      <c r="X79" s="228"/>
    </row>
    <row r="80" spans="1:24" ht="17.45" customHeight="1">
      <c r="A80" s="72"/>
      <c r="B80" s="212"/>
      <c r="C80" s="89"/>
      <c r="D80" s="216"/>
      <c r="E80" s="127"/>
      <c r="F80" s="144"/>
      <c r="G80" s="139" t="str">
        <f>IF(D80="","",ROUNDDOWN(D80*F80,0))</f>
        <v/>
      </c>
      <c r="H80" s="86"/>
      <c r="I80" s="226" t="str">
        <f>G80</f>
        <v/>
      </c>
      <c r="J80" s="28"/>
      <c r="K80" s="28"/>
      <c r="L80" s="28"/>
      <c r="M80" s="28"/>
      <c r="N80" s="230"/>
      <c r="O80" s="230"/>
      <c r="P80" s="230"/>
      <c r="Q80" s="230"/>
      <c r="R80" s="230"/>
      <c r="S80" s="230"/>
      <c r="T80" s="230"/>
      <c r="U80" s="230"/>
      <c r="V80" s="230"/>
      <c r="W80" s="228"/>
      <c r="X80" s="228"/>
    </row>
    <row r="81" spans="1:24" ht="17.45" customHeight="1">
      <c r="A81" s="71"/>
      <c r="B81" s="98"/>
      <c r="C81" s="88"/>
      <c r="D81" s="215"/>
      <c r="E81" s="217"/>
      <c r="F81" s="143"/>
      <c r="G81" s="149" t="str">
        <f>IF(F81="",IF(D81="","",ROUNDDOWN(D81*F82,0)),IF(D81="","",ROUNDDOWN(D81*F81,0)))</f>
        <v/>
      </c>
      <c r="H81" s="87"/>
      <c r="I81" s="28"/>
      <c r="J81" s="28"/>
      <c r="K81" s="28"/>
      <c r="L81" s="28"/>
      <c r="M81" s="28"/>
      <c r="N81" s="230"/>
      <c r="O81" s="230"/>
      <c r="P81" s="230"/>
      <c r="Q81" s="230"/>
      <c r="R81" s="230"/>
      <c r="S81" s="230"/>
      <c r="T81" s="230"/>
      <c r="U81" s="228"/>
      <c r="V81" s="228"/>
      <c r="W81" s="228"/>
      <c r="X81" s="228"/>
    </row>
    <row r="82" spans="1:24" ht="17.45" customHeight="1">
      <c r="A82" s="72"/>
      <c r="B82" s="212"/>
      <c r="C82" s="89"/>
      <c r="D82" s="135"/>
      <c r="E82" s="127"/>
      <c r="F82" s="144"/>
      <c r="G82" s="139" t="str">
        <f>IF(D82="","",ROUNDDOWN(D82*F82,0))</f>
        <v/>
      </c>
      <c r="H82" s="86"/>
      <c r="I82" s="226" t="str">
        <f>G82</f>
        <v/>
      </c>
      <c r="J82" s="28"/>
      <c r="K82" s="28"/>
      <c r="L82" s="28"/>
      <c r="M82" s="28"/>
      <c r="N82" s="230"/>
      <c r="O82" s="230"/>
      <c r="P82" s="230"/>
      <c r="Q82" s="230"/>
      <c r="R82" s="230"/>
      <c r="S82" s="230"/>
      <c r="T82" s="230"/>
      <c r="U82" s="230"/>
      <c r="V82" s="230"/>
      <c r="W82" s="228"/>
      <c r="X82" s="228"/>
    </row>
    <row r="83" spans="1:24" ht="17.45" customHeight="1">
      <c r="A83" s="71"/>
      <c r="B83" s="98"/>
      <c r="C83" s="88"/>
      <c r="D83" s="215"/>
      <c r="E83" s="217"/>
      <c r="F83" s="143"/>
      <c r="G83" s="149" t="str">
        <f>IF(F83="",IF(D83="","",ROUNDDOWN(D83*F84,0)),IF(D83="","",ROUNDDOWN(D83*F83,0)))</f>
        <v/>
      </c>
      <c r="H83" s="87"/>
      <c r="I83" s="223"/>
      <c r="J83" s="28"/>
      <c r="K83" s="28"/>
      <c r="L83" s="28"/>
      <c r="M83" s="28"/>
      <c r="N83" s="230"/>
      <c r="O83" s="230"/>
      <c r="P83" s="230"/>
      <c r="Q83" s="230"/>
      <c r="R83" s="230"/>
      <c r="S83" s="230"/>
      <c r="T83" s="230"/>
      <c r="U83" s="228"/>
      <c r="V83" s="228"/>
      <c r="W83" s="228"/>
      <c r="X83" s="228"/>
    </row>
    <row r="84" spans="1:24" ht="17.45" customHeight="1">
      <c r="A84" s="72"/>
      <c r="B84" s="212"/>
      <c r="C84" s="89"/>
      <c r="D84" s="135"/>
      <c r="E84" s="127"/>
      <c r="F84" s="144"/>
      <c r="G84" s="139" t="str">
        <f>IF(D84="","",ROUNDDOWN(D84*F84,0))</f>
        <v/>
      </c>
      <c r="H84" s="86"/>
      <c r="I84" s="226" t="str">
        <f>G84</f>
        <v/>
      </c>
      <c r="J84" s="28"/>
      <c r="K84" s="28"/>
      <c r="L84" s="28"/>
      <c r="M84" s="28"/>
      <c r="N84" s="230"/>
      <c r="O84" s="230"/>
      <c r="P84" s="230"/>
      <c r="Q84" s="230"/>
      <c r="R84" s="230"/>
      <c r="S84" s="230"/>
      <c r="T84" s="230"/>
      <c r="U84" s="230"/>
      <c r="V84" s="230"/>
      <c r="W84" s="228"/>
      <c r="X84" s="228"/>
    </row>
    <row r="85" spans="1:24" ht="17.45" customHeight="1">
      <c r="A85" s="71"/>
      <c r="B85" s="98"/>
      <c r="C85" s="88"/>
      <c r="D85" s="133"/>
      <c r="E85" s="217"/>
      <c r="F85" s="143"/>
      <c r="G85" s="149" t="str">
        <f>IF(F85="",IF(D85="","",ROUNDDOWN(D85*F86,0)),IF(D85="","",ROUNDDOWN(D85*F85,0)))</f>
        <v/>
      </c>
      <c r="H85" s="87"/>
      <c r="I85" s="223"/>
      <c r="J85" s="28"/>
      <c r="K85" s="28"/>
      <c r="L85" s="28"/>
      <c r="M85" s="28"/>
      <c r="N85" s="230"/>
      <c r="O85" s="230"/>
      <c r="P85" s="230"/>
      <c r="Q85" s="230"/>
      <c r="R85" s="230"/>
      <c r="S85" s="230"/>
      <c r="T85" s="230"/>
      <c r="U85" s="228"/>
      <c r="V85" s="228"/>
      <c r="W85" s="228"/>
      <c r="X85" s="228"/>
    </row>
    <row r="86" spans="1:24" ht="17.45" customHeight="1">
      <c r="A86" s="72"/>
      <c r="B86" s="212"/>
      <c r="C86" s="89"/>
      <c r="D86" s="135"/>
      <c r="E86" s="127"/>
      <c r="F86" s="144"/>
      <c r="G86" s="139" t="str">
        <f>IF(D86="","",ROUNDDOWN(D86*F86,0))</f>
        <v/>
      </c>
      <c r="H86" s="86"/>
      <c r="I86" s="226" t="str">
        <f>G86</f>
        <v/>
      </c>
      <c r="J86" s="28"/>
      <c r="K86" s="28"/>
      <c r="L86" s="28"/>
      <c r="M86" s="28"/>
      <c r="N86" s="230"/>
      <c r="O86" s="230"/>
      <c r="P86" s="230"/>
      <c r="Q86" s="230"/>
      <c r="R86" s="230"/>
      <c r="S86" s="230"/>
      <c r="T86" s="230"/>
      <c r="U86" s="230"/>
      <c r="V86" s="230"/>
      <c r="W86" s="228"/>
      <c r="X86" s="228"/>
    </row>
    <row r="87" spans="1:24" ht="17.45" customHeight="1">
      <c r="A87" s="71"/>
      <c r="B87" s="98"/>
      <c r="C87" s="88"/>
      <c r="D87" s="133"/>
      <c r="E87" s="217"/>
      <c r="F87" s="143"/>
      <c r="G87" s="149" t="str">
        <f>IF(F87="",IF(D87="","",ROUNDDOWN(D87*F88,0)),IF(D87="","",ROUNDDOWN(D87*F87,0)))</f>
        <v/>
      </c>
      <c r="H87" s="87"/>
      <c r="I87" s="223"/>
      <c r="J87" s="28"/>
      <c r="K87" s="28"/>
      <c r="L87" s="28"/>
      <c r="M87" s="28"/>
      <c r="N87" s="230"/>
      <c r="O87" s="230"/>
      <c r="P87" s="230"/>
      <c r="Q87" s="230"/>
      <c r="R87" s="230"/>
      <c r="S87" s="230"/>
      <c r="T87" s="230"/>
      <c r="U87" s="228"/>
      <c r="V87" s="228"/>
      <c r="W87" s="228"/>
      <c r="X87" s="228"/>
    </row>
    <row r="88" spans="1:24" ht="17.45" customHeight="1">
      <c r="A88" s="72"/>
      <c r="B88" s="212"/>
      <c r="C88" s="89"/>
      <c r="D88" s="135"/>
      <c r="E88" s="127"/>
      <c r="F88" s="144"/>
      <c r="G88" s="139" t="str">
        <f>IF(D88="","",ROUNDDOWN(D88*F88,0))</f>
        <v/>
      </c>
      <c r="H88" s="86"/>
      <c r="I88" s="226" t="str">
        <f>G88</f>
        <v/>
      </c>
      <c r="J88" s="28"/>
      <c r="K88" s="28"/>
      <c r="L88" s="28"/>
      <c r="M88" s="28"/>
      <c r="N88" s="230"/>
      <c r="O88" s="230"/>
      <c r="P88" s="230"/>
      <c r="Q88" s="230"/>
      <c r="R88" s="230"/>
      <c r="S88" s="230"/>
      <c r="T88" s="230"/>
      <c r="U88" s="230"/>
      <c r="V88" s="230"/>
      <c r="W88" s="228"/>
      <c r="X88" s="228"/>
    </row>
    <row r="89" spans="1:24" ht="17.45" customHeight="1">
      <c r="A89" s="71"/>
      <c r="B89" s="98"/>
      <c r="C89" s="88"/>
      <c r="D89" s="215"/>
      <c r="E89" s="217"/>
      <c r="F89" s="143"/>
      <c r="G89" s="149" t="str">
        <f>IF(F89="",IF(D89="","",ROUNDDOWN(D89*F90,0)),IF(D89="","",ROUNDDOWN(D89*F89,0)))</f>
        <v/>
      </c>
      <c r="H89" s="87"/>
      <c r="I89" s="223"/>
      <c r="J89" s="28"/>
      <c r="K89" s="28"/>
      <c r="L89" s="28"/>
      <c r="M89" s="28"/>
      <c r="N89" s="230"/>
      <c r="O89" s="230"/>
      <c r="P89" s="230"/>
      <c r="Q89" s="230"/>
      <c r="R89" s="230"/>
      <c r="S89" s="230"/>
      <c r="T89" s="230"/>
      <c r="U89" s="228"/>
      <c r="V89" s="228"/>
      <c r="W89" s="228"/>
      <c r="X89" s="228"/>
    </row>
    <row r="90" spans="1:24" ht="17.45" customHeight="1">
      <c r="A90" s="72"/>
      <c r="B90" s="212"/>
      <c r="C90" s="89"/>
      <c r="D90" s="216"/>
      <c r="E90" s="127"/>
      <c r="F90" s="144"/>
      <c r="G90" s="139" t="str">
        <f>IF(D90="","",ROUNDDOWN(D90*F90,0))</f>
        <v/>
      </c>
      <c r="H90" s="86"/>
      <c r="I90" s="236" t="str">
        <f>G90</f>
        <v/>
      </c>
      <c r="J90" s="28"/>
      <c r="K90" s="28"/>
      <c r="L90" s="28"/>
      <c r="M90" s="28"/>
      <c r="N90" s="230"/>
      <c r="O90" s="230"/>
      <c r="P90" s="230"/>
      <c r="Q90" s="230"/>
      <c r="R90" s="230"/>
      <c r="S90" s="230"/>
      <c r="T90" s="230"/>
      <c r="U90" s="228"/>
      <c r="V90" s="228"/>
      <c r="W90" s="228"/>
      <c r="X90" s="228"/>
    </row>
    <row r="91" spans="1:24" ht="17.45" customHeight="1">
      <c r="A91" s="71"/>
      <c r="B91" s="98"/>
      <c r="C91" s="88"/>
      <c r="D91" s="215"/>
      <c r="E91" s="217"/>
      <c r="F91" s="143"/>
      <c r="G91" s="143"/>
      <c r="H91" s="87"/>
      <c r="I91" s="223"/>
      <c r="J91" s="28"/>
      <c r="K91" s="28"/>
      <c r="L91" s="28"/>
      <c r="M91" s="28"/>
      <c r="N91" s="230"/>
      <c r="O91" s="230"/>
      <c r="P91" s="230"/>
      <c r="Q91" s="230"/>
      <c r="R91" s="230"/>
      <c r="S91" s="230"/>
      <c r="T91" s="230"/>
      <c r="U91" s="228"/>
      <c r="V91" s="228"/>
      <c r="W91" s="228"/>
      <c r="X91" s="228"/>
    </row>
    <row r="92" spans="1:24" ht="17.45" customHeight="1">
      <c r="A92" s="72"/>
      <c r="B92" s="93" t="s">
        <v>46</v>
      </c>
      <c r="C92" s="89"/>
      <c r="D92" s="216"/>
      <c r="E92" s="127"/>
      <c r="F92" s="144"/>
      <c r="G92" s="221">
        <f>I92</f>
        <v>0</v>
      </c>
      <c r="H92" s="86"/>
      <c r="I92" s="223">
        <f>SUM(I63:I90)</f>
        <v>0</v>
      </c>
      <c r="J92" s="28"/>
      <c r="K92" s="28"/>
      <c r="L92" s="28"/>
      <c r="M92" s="28"/>
      <c r="N92" s="230"/>
      <c r="O92" s="230"/>
      <c r="P92" s="230"/>
      <c r="Q92" s="230"/>
      <c r="R92" s="230"/>
      <c r="S92" s="230"/>
      <c r="T92" s="230"/>
      <c r="U92" s="230"/>
      <c r="V92" s="230"/>
      <c r="W92" s="228"/>
      <c r="X92" s="228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5" fitToWidth="1" fitToHeight="1" orientation="landscape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4"/>
  </sheetPr>
  <dimension ref="A1:X92"/>
  <sheetViews>
    <sheetView showZeros="0" view="pageBreakPreview" zoomScaleSheetLayoutView="100" workbookViewId="0">
      <selection activeCell="F37" sqref="F37"/>
    </sheetView>
  </sheetViews>
  <sheetFormatPr defaultColWidth="9" defaultRowHeight="16.5" customHeight="1"/>
  <cols>
    <col min="1" max="1" width="5.125" style="204" customWidth="1"/>
    <col min="2" max="2" width="22.5" style="205" customWidth="1"/>
    <col min="3" max="3" width="32.875" style="206" customWidth="1"/>
    <col min="4" max="4" width="11.125" style="207" customWidth="1"/>
    <col min="5" max="5" width="5.125" style="204" customWidth="1"/>
    <col min="6" max="6" width="12.75" style="208" customWidth="1"/>
    <col min="7" max="7" width="17.75" style="208" customWidth="1"/>
    <col min="8" max="8" width="27.75" style="209" customWidth="1"/>
    <col min="9" max="9" width="12.75" style="1" customWidth="1"/>
    <col min="10" max="10" width="9.625" style="1" customWidth="1"/>
    <col min="11" max="11" width="11.625" style="1" bestFit="1" customWidth="1"/>
    <col min="12" max="13" width="9.375" style="1" customWidth="1"/>
    <col min="14" max="14" width="13.875" style="63" bestFit="1" customWidth="1"/>
    <col min="15" max="15" width="3.75" style="63" customWidth="1"/>
    <col min="16" max="16" width="11.625" style="63" bestFit="1" customWidth="1"/>
    <col min="17" max="17" width="11.625" style="63" customWidth="1"/>
    <col min="18" max="18" width="11.875" style="63" customWidth="1"/>
    <col min="19" max="19" width="13.375" style="63" customWidth="1"/>
    <col min="20" max="20" width="12.375" style="63" customWidth="1"/>
    <col min="21" max="21" width="14.125" style="63" bestFit="1" customWidth="1"/>
    <col min="22" max="22" width="14.75" style="63" customWidth="1"/>
    <col min="23" max="16384" width="9" style="63"/>
  </cols>
  <sheetData>
    <row r="1" spans="1:24" ht="20.100000000000001" customHeight="1">
      <c r="A1" s="71" t="s">
        <v>33</v>
      </c>
      <c r="B1" s="210" t="s">
        <v>11</v>
      </c>
      <c r="C1" s="210" t="s">
        <v>35</v>
      </c>
      <c r="D1" s="213" t="s">
        <v>12</v>
      </c>
      <c r="E1" s="71" t="s">
        <v>16</v>
      </c>
      <c r="F1" s="218" t="s">
        <v>2</v>
      </c>
      <c r="G1" s="218" t="s">
        <v>1</v>
      </c>
      <c r="H1" s="222" t="s">
        <v>7</v>
      </c>
      <c r="I1" s="29"/>
      <c r="J1" s="29"/>
      <c r="K1" s="29"/>
      <c r="L1" s="29"/>
      <c r="M1" s="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</row>
    <row r="2" spans="1:24" ht="20.100000000000001" customHeight="1">
      <c r="A2" s="72"/>
      <c r="B2" s="211"/>
      <c r="C2" s="211"/>
      <c r="D2" s="214"/>
      <c r="E2" s="72"/>
      <c r="F2" s="219"/>
      <c r="G2" s="219"/>
      <c r="H2" s="77"/>
      <c r="I2" s="29"/>
      <c r="J2" s="29"/>
      <c r="K2" s="227"/>
      <c r="L2" s="29"/>
      <c r="M2" s="29"/>
      <c r="N2" s="229"/>
      <c r="O2" s="228"/>
      <c r="P2" s="229"/>
      <c r="Q2" s="229"/>
      <c r="R2" s="229"/>
      <c r="S2" s="229"/>
      <c r="T2" s="229"/>
      <c r="U2" s="229"/>
      <c r="V2" s="228"/>
      <c r="W2" s="228"/>
      <c r="X2" s="228"/>
    </row>
    <row r="3" spans="1:24" ht="17.45" customHeight="1">
      <c r="A3" s="71"/>
      <c r="B3" s="95"/>
      <c r="C3" s="88"/>
      <c r="D3" s="117"/>
      <c r="E3" s="217"/>
      <c r="F3" s="143"/>
      <c r="G3" s="149" t="str">
        <f>IF(F3="",IF(D3="","",ROUNDDOWN(D3*F4,0)),IF(D3="","",ROUNDDOWN(D3*F3,0)))</f>
        <v/>
      </c>
      <c r="H3" s="87"/>
      <c r="I3" s="28"/>
      <c r="J3" s="28"/>
      <c r="K3" s="28"/>
      <c r="L3" s="28"/>
      <c r="M3" s="28"/>
      <c r="N3" s="230"/>
      <c r="O3" s="230"/>
      <c r="P3" s="230"/>
      <c r="Q3" s="230"/>
      <c r="R3" s="230"/>
      <c r="S3" s="230"/>
      <c r="T3" s="230"/>
      <c r="U3" s="228"/>
      <c r="V3" s="228"/>
      <c r="W3" s="228"/>
      <c r="X3" s="228"/>
    </row>
    <row r="4" spans="1:24" ht="17.45" customHeight="1">
      <c r="A4" s="72">
        <f>'建築工事（救助訓練塔）総括'!A14</f>
        <v>5</v>
      </c>
      <c r="B4" s="235" t="str">
        <f>'建築工事（救助訓練塔）総括'!B14</f>
        <v>コンクリート工事</v>
      </c>
      <c r="C4" s="89"/>
      <c r="D4" s="118"/>
      <c r="E4" s="127"/>
      <c r="F4" s="144"/>
      <c r="G4" s="139" t="str">
        <f>IF(D4="","",ROUNDDOWN(D4*F4,0))</f>
        <v/>
      </c>
      <c r="H4" s="86"/>
      <c r="I4" s="226" t="str">
        <f>G4</f>
        <v/>
      </c>
      <c r="J4" s="28"/>
      <c r="K4" s="28"/>
      <c r="L4" s="28"/>
      <c r="M4" s="28"/>
      <c r="N4" s="230"/>
      <c r="O4" s="230"/>
      <c r="P4" s="230"/>
      <c r="Q4" s="230"/>
      <c r="R4" s="230"/>
      <c r="S4" s="230"/>
      <c r="T4" s="230"/>
      <c r="U4" s="228"/>
      <c r="V4" s="228"/>
      <c r="W4" s="228"/>
      <c r="X4" s="228"/>
    </row>
    <row r="5" spans="1:24" ht="17.45" customHeight="1">
      <c r="A5" s="71"/>
      <c r="B5" s="98"/>
      <c r="C5" s="88" t="s">
        <v>61</v>
      </c>
      <c r="D5" s="117"/>
      <c r="E5" s="217"/>
      <c r="F5" s="143"/>
      <c r="G5" s="149" t="str">
        <f>IF(F5="",IF(D5="","",ROUNDDOWN(D5*F6,0)),IF(D5="","",ROUNDDOWN(D5*F5,0)))</f>
        <v/>
      </c>
      <c r="H5" s="87"/>
      <c r="I5" s="223"/>
      <c r="J5" s="28"/>
      <c r="K5" s="28"/>
      <c r="L5" s="28"/>
      <c r="M5" s="28"/>
      <c r="N5" s="230"/>
      <c r="O5" s="230"/>
      <c r="P5" s="230"/>
      <c r="Q5" s="230"/>
      <c r="R5" s="230"/>
      <c r="S5" s="230"/>
      <c r="T5" s="230"/>
      <c r="U5" s="228"/>
      <c r="V5" s="228"/>
      <c r="W5" s="228"/>
      <c r="X5" s="228"/>
    </row>
    <row r="6" spans="1:24" ht="17.45" customHeight="1">
      <c r="A6" s="72"/>
      <c r="B6" s="212" t="s">
        <v>96</v>
      </c>
      <c r="C6" s="89" t="s">
        <v>326</v>
      </c>
      <c r="D6" s="118">
        <v>2</v>
      </c>
      <c r="E6" s="127" t="s">
        <v>89</v>
      </c>
      <c r="F6" s="144">
        <v>19800</v>
      </c>
      <c r="G6" s="139">
        <f>IF(D6="","",ROUNDDOWN(D6*F6,0))</f>
        <v>39600</v>
      </c>
      <c r="H6" s="86"/>
      <c r="I6" s="226">
        <f>G6</f>
        <v>39600</v>
      </c>
      <c r="J6" s="28"/>
      <c r="K6" s="28" t="s">
        <v>329</v>
      </c>
      <c r="L6" s="28" t="s">
        <v>323</v>
      </c>
      <c r="M6" s="28"/>
      <c r="N6" s="230"/>
      <c r="O6" s="230"/>
      <c r="P6" s="230"/>
      <c r="Q6" s="230"/>
      <c r="R6" s="230"/>
      <c r="S6" s="230"/>
      <c r="T6" s="230"/>
      <c r="U6" s="228"/>
      <c r="V6" s="228"/>
      <c r="W6" s="228"/>
      <c r="X6" s="228"/>
    </row>
    <row r="7" spans="1:24" ht="17.45" customHeight="1">
      <c r="A7" s="71"/>
      <c r="B7" s="98"/>
      <c r="C7" s="88" t="s">
        <v>48</v>
      </c>
      <c r="D7" s="117"/>
      <c r="E7" s="217"/>
      <c r="F7" s="143"/>
      <c r="G7" s="149" t="str">
        <f>IF(F7="",IF(D7="","",ROUNDDOWN(D7*F8,0)),IF(D7="","",ROUNDDOWN(D7*F7,0)))</f>
        <v/>
      </c>
      <c r="H7" s="87"/>
      <c r="I7" s="28"/>
      <c r="J7" s="28"/>
      <c r="K7" s="28" t="s">
        <v>102</v>
      </c>
      <c r="L7" s="28"/>
      <c r="M7" s="28"/>
      <c r="N7" s="230"/>
      <c r="O7" s="230"/>
      <c r="P7" s="230"/>
      <c r="Q7" s="230"/>
      <c r="R7" s="230"/>
      <c r="S7" s="230"/>
      <c r="T7" s="230"/>
      <c r="U7" s="228"/>
      <c r="V7" s="228"/>
      <c r="W7" s="228"/>
      <c r="X7" s="228"/>
    </row>
    <row r="8" spans="1:24" ht="17.45" customHeight="1">
      <c r="A8" s="72"/>
      <c r="B8" s="212" t="s">
        <v>96</v>
      </c>
      <c r="C8" s="89" t="s">
        <v>327</v>
      </c>
      <c r="D8" s="118">
        <v>18.600000000000001</v>
      </c>
      <c r="E8" s="127" t="s">
        <v>89</v>
      </c>
      <c r="F8" s="144">
        <v>20700</v>
      </c>
      <c r="G8" s="139">
        <f>IF(D8="","",ROUNDDOWN(D8*F8,0))</f>
        <v>385020</v>
      </c>
      <c r="H8" s="86"/>
      <c r="I8" s="226">
        <f>G8</f>
        <v>385020</v>
      </c>
      <c r="J8" s="28"/>
      <c r="K8" s="28" t="s">
        <v>331</v>
      </c>
      <c r="L8" s="28" t="s">
        <v>174</v>
      </c>
      <c r="M8" s="28"/>
      <c r="N8" s="230"/>
      <c r="O8" s="230"/>
      <c r="P8" s="230"/>
      <c r="Q8" s="230"/>
      <c r="R8" s="230"/>
      <c r="S8" s="230"/>
      <c r="T8" s="230"/>
      <c r="U8" s="230"/>
      <c r="V8" s="230"/>
      <c r="W8" s="228"/>
      <c r="X8" s="228"/>
    </row>
    <row r="9" spans="1:24" ht="17.45" customHeight="1">
      <c r="A9" s="71"/>
      <c r="B9" s="98"/>
      <c r="C9" s="88" t="s">
        <v>221</v>
      </c>
      <c r="D9" s="117"/>
      <c r="E9" s="217"/>
      <c r="F9" s="143"/>
      <c r="G9" s="149" t="str">
        <f>IF(F9="",IF(D9="","",ROUNDDOWN(D9*F10,0)),IF(D9="","",ROUNDDOWN(D9*F9,0)))</f>
        <v/>
      </c>
      <c r="H9" s="87"/>
      <c r="I9" s="28"/>
      <c r="J9" s="28"/>
      <c r="K9" s="28" t="s">
        <v>148</v>
      </c>
      <c r="L9" s="28"/>
      <c r="M9" s="28"/>
      <c r="N9" s="230"/>
      <c r="O9" s="230"/>
      <c r="P9" s="230"/>
      <c r="Q9" s="230"/>
      <c r="R9" s="230"/>
      <c r="S9" s="230"/>
      <c r="T9" s="230"/>
      <c r="U9" s="228"/>
      <c r="V9" s="228"/>
      <c r="W9" s="228"/>
      <c r="X9" s="228"/>
    </row>
    <row r="10" spans="1:24" ht="17.45" customHeight="1">
      <c r="A10" s="72"/>
      <c r="B10" s="212" t="s">
        <v>96</v>
      </c>
      <c r="C10" s="89" t="s">
        <v>328</v>
      </c>
      <c r="D10" s="118">
        <v>59.5</v>
      </c>
      <c r="E10" s="127" t="s">
        <v>89</v>
      </c>
      <c r="F10" s="144">
        <v>20700</v>
      </c>
      <c r="G10" s="139">
        <f>IF(D10="","",ROUNDDOWN(D10*F10,0))</f>
        <v>1231650</v>
      </c>
      <c r="H10" s="86"/>
      <c r="I10" s="226">
        <f>G10</f>
        <v>1231650</v>
      </c>
      <c r="J10" s="28"/>
      <c r="L10" s="28" t="s">
        <v>174</v>
      </c>
      <c r="M10" s="28"/>
      <c r="N10" s="230"/>
      <c r="O10" s="230"/>
      <c r="P10" s="230"/>
      <c r="Q10" s="230"/>
      <c r="R10" s="230"/>
      <c r="S10" s="230"/>
      <c r="T10" s="230"/>
      <c r="U10" s="230"/>
      <c r="V10" s="230"/>
      <c r="W10" s="228"/>
      <c r="X10" s="228"/>
    </row>
    <row r="11" spans="1:24" ht="17.45" customHeight="1">
      <c r="A11" s="71"/>
      <c r="B11" s="98"/>
      <c r="C11" s="88" t="s">
        <v>232</v>
      </c>
      <c r="D11" s="117"/>
      <c r="E11" s="217"/>
      <c r="F11" s="143"/>
      <c r="G11" s="149" t="str">
        <f>IF(F11="",IF(D11="","",ROUNDDOWN(D11*F12,0)),IF(D11="","",ROUNDDOWN(D11*F11,0)))</f>
        <v/>
      </c>
      <c r="H11" s="87"/>
      <c r="I11" s="28"/>
      <c r="J11" s="28"/>
      <c r="K11" s="28"/>
      <c r="L11" s="28"/>
      <c r="M11" s="28"/>
      <c r="N11" s="230"/>
      <c r="O11" s="230"/>
      <c r="P11" s="230"/>
      <c r="Q11" s="230"/>
      <c r="R11" s="230"/>
      <c r="S11" s="230"/>
      <c r="T11" s="230"/>
      <c r="U11" s="228"/>
      <c r="V11" s="228"/>
      <c r="W11" s="228"/>
      <c r="X11" s="228"/>
    </row>
    <row r="12" spans="1:24" ht="17.45" customHeight="1">
      <c r="A12" s="72"/>
      <c r="B12" s="212" t="s">
        <v>96</v>
      </c>
      <c r="C12" s="89" t="s">
        <v>328</v>
      </c>
      <c r="D12" s="118">
        <v>81.3</v>
      </c>
      <c r="E12" s="127" t="s">
        <v>89</v>
      </c>
      <c r="F12" s="144">
        <v>20700</v>
      </c>
      <c r="G12" s="139">
        <f>IF(D12="","",ROUNDDOWN(D12*F12,0))</f>
        <v>1682910</v>
      </c>
      <c r="H12" s="86"/>
      <c r="I12" s="226">
        <f>G12</f>
        <v>1682910</v>
      </c>
      <c r="J12" s="28"/>
      <c r="K12" s="28"/>
      <c r="L12" s="28" t="s">
        <v>174</v>
      </c>
      <c r="M12" s="28"/>
      <c r="N12" s="230"/>
      <c r="O12" s="230"/>
      <c r="P12" s="230"/>
      <c r="Q12" s="230"/>
      <c r="R12" s="230"/>
      <c r="S12" s="230"/>
      <c r="T12" s="230"/>
      <c r="U12" s="230"/>
      <c r="V12" s="230"/>
      <c r="W12" s="228"/>
      <c r="X12" s="228"/>
    </row>
    <row r="13" spans="1:24" ht="17.45" customHeight="1">
      <c r="A13" s="71"/>
      <c r="B13" s="98"/>
      <c r="C13" s="88" t="s">
        <v>158</v>
      </c>
      <c r="D13" s="117"/>
      <c r="E13" s="217"/>
      <c r="F13" s="143"/>
      <c r="G13" s="149" t="str">
        <f>IF(F13="",IF(D13="","",ROUNDDOWN(D13*F14,0)),IF(D13="","",ROUNDDOWN(D13*F13,0)))</f>
        <v/>
      </c>
      <c r="H13" s="87"/>
      <c r="I13" s="28"/>
      <c r="J13" s="28"/>
      <c r="K13" s="28"/>
      <c r="L13" s="28"/>
      <c r="M13" s="28"/>
      <c r="N13" s="230"/>
      <c r="O13" s="230"/>
      <c r="P13" s="230"/>
      <c r="Q13" s="230"/>
      <c r="R13" s="230"/>
      <c r="S13" s="230"/>
      <c r="T13" s="230"/>
      <c r="U13" s="228"/>
      <c r="V13" s="228"/>
      <c r="W13" s="228"/>
      <c r="X13" s="228"/>
    </row>
    <row r="14" spans="1:24" ht="17.45" customHeight="1">
      <c r="A14" s="72"/>
      <c r="B14" s="212" t="s">
        <v>96</v>
      </c>
      <c r="C14" s="89" t="s">
        <v>328</v>
      </c>
      <c r="D14" s="118">
        <v>9.8000000000000007</v>
      </c>
      <c r="E14" s="127" t="s">
        <v>89</v>
      </c>
      <c r="F14" s="144">
        <v>20700</v>
      </c>
      <c r="G14" s="139">
        <f>IF(D14="","",ROUNDDOWN(D14*F14,0))</f>
        <v>202860</v>
      </c>
      <c r="H14" s="86"/>
      <c r="I14" s="226">
        <f>G14</f>
        <v>202860</v>
      </c>
      <c r="J14" s="28"/>
      <c r="K14" s="28" t="s">
        <v>332</v>
      </c>
      <c r="L14" s="28"/>
      <c r="M14" s="28" t="s">
        <v>174</v>
      </c>
      <c r="N14" s="230"/>
      <c r="O14" s="230"/>
      <c r="P14" s="230"/>
      <c r="Q14" s="230"/>
      <c r="R14" s="230"/>
      <c r="S14" s="230"/>
      <c r="T14" s="230"/>
      <c r="U14" s="230"/>
      <c r="V14" s="230"/>
      <c r="W14" s="228"/>
      <c r="X14" s="228"/>
    </row>
    <row r="15" spans="1:24" ht="17.45" customHeight="1">
      <c r="A15" s="71"/>
      <c r="B15" s="98"/>
      <c r="C15" s="88" t="s">
        <v>61</v>
      </c>
      <c r="D15" s="117"/>
      <c r="E15" s="217"/>
      <c r="F15" s="143"/>
      <c r="G15" s="149" t="str">
        <f>IF(F15="",IF(D15="","",ROUNDDOWN(D15*F16,0)),IF(D15="","",ROUNDDOWN(D15*F15,0)))</f>
        <v/>
      </c>
      <c r="H15" s="87"/>
      <c r="I15" s="28"/>
      <c r="J15" s="28"/>
      <c r="K15" s="28"/>
      <c r="L15" s="28"/>
      <c r="M15" s="28"/>
      <c r="N15" s="230"/>
      <c r="O15" s="230"/>
      <c r="P15" s="230"/>
      <c r="Q15" s="230"/>
      <c r="R15" s="230"/>
      <c r="S15" s="230"/>
      <c r="T15" s="230"/>
      <c r="U15" s="228"/>
      <c r="V15" s="228"/>
      <c r="W15" s="228"/>
      <c r="X15" s="228"/>
    </row>
    <row r="16" spans="1:24" ht="17.45" customHeight="1">
      <c r="A16" s="72"/>
      <c r="B16" s="212" t="s">
        <v>97</v>
      </c>
      <c r="C16" s="89" t="s">
        <v>335</v>
      </c>
      <c r="D16" s="118">
        <v>2</v>
      </c>
      <c r="E16" s="127" t="s">
        <v>89</v>
      </c>
      <c r="F16" s="144">
        <v>10000</v>
      </c>
      <c r="G16" s="139">
        <f>IF(D16="","",ROUNDDOWN(D16*F16,0))</f>
        <v>20000</v>
      </c>
      <c r="H16" s="86"/>
      <c r="I16" s="226">
        <f>G16</f>
        <v>20000</v>
      </c>
      <c r="J16" s="28"/>
      <c r="K16" s="28"/>
      <c r="L16" s="28" t="s">
        <v>116</v>
      </c>
      <c r="M16" s="28"/>
      <c r="N16" s="230"/>
      <c r="O16" s="230"/>
      <c r="P16" s="230"/>
      <c r="Q16" s="230"/>
      <c r="R16" s="230"/>
      <c r="S16" s="230"/>
      <c r="T16" s="230"/>
      <c r="U16" s="230"/>
      <c r="V16" s="230"/>
      <c r="W16" s="228"/>
      <c r="X16" s="228"/>
    </row>
    <row r="17" spans="1:24" ht="17.45" customHeight="1">
      <c r="A17" s="71"/>
      <c r="B17" s="98"/>
      <c r="C17" s="88" t="s">
        <v>48</v>
      </c>
      <c r="D17" s="117"/>
      <c r="E17" s="217"/>
      <c r="F17" s="143"/>
      <c r="G17" s="149" t="str">
        <f>IF(F17="",IF(D17="","",ROUNDDOWN(D17*F18,0)),IF(D17="","",ROUNDDOWN(D17*F17,0)))</f>
        <v/>
      </c>
      <c r="H17" s="87"/>
      <c r="I17" s="28"/>
      <c r="J17" s="28"/>
      <c r="K17" s="28"/>
      <c r="L17" s="28"/>
      <c r="M17" s="28"/>
      <c r="N17" s="230"/>
      <c r="O17" s="230"/>
      <c r="P17" s="230"/>
      <c r="Q17" s="230"/>
      <c r="R17" s="230"/>
      <c r="S17" s="230"/>
      <c r="T17" s="230"/>
      <c r="U17" s="228"/>
      <c r="V17" s="228"/>
      <c r="W17" s="228"/>
      <c r="X17" s="228"/>
    </row>
    <row r="18" spans="1:24" ht="17.45" customHeight="1">
      <c r="A18" s="72"/>
      <c r="B18" s="212" t="s">
        <v>97</v>
      </c>
      <c r="C18" s="89" t="s">
        <v>334</v>
      </c>
      <c r="D18" s="118">
        <v>18.600000000000001</v>
      </c>
      <c r="E18" s="127" t="s">
        <v>89</v>
      </c>
      <c r="F18" s="144">
        <v>1300</v>
      </c>
      <c r="G18" s="139">
        <f>IF(D18="","",ROUNDDOWN(D18*F18,0))</f>
        <v>24180</v>
      </c>
      <c r="H18" s="86"/>
      <c r="I18" s="226">
        <f>G18</f>
        <v>24180</v>
      </c>
      <c r="J18" s="28"/>
      <c r="K18" s="28"/>
      <c r="L18" s="28" t="s">
        <v>131</v>
      </c>
      <c r="M18" s="28"/>
      <c r="N18" s="230"/>
      <c r="O18" s="230"/>
      <c r="P18" s="230"/>
      <c r="Q18" s="230"/>
      <c r="R18" s="230"/>
      <c r="S18" s="230"/>
      <c r="T18" s="230"/>
      <c r="U18" s="230"/>
      <c r="V18" s="230"/>
      <c r="W18" s="228"/>
      <c r="X18" s="228"/>
    </row>
    <row r="19" spans="1:24" ht="17.45" customHeight="1">
      <c r="A19" s="71"/>
      <c r="B19" s="98"/>
      <c r="C19" s="88" t="s">
        <v>221</v>
      </c>
      <c r="D19" s="117"/>
      <c r="E19" s="217"/>
      <c r="F19" s="143"/>
      <c r="G19" s="149" t="str">
        <f>IF(F19="",IF(D19="","",ROUNDDOWN(D19*F20,0)),IF(D19="","",ROUNDDOWN(D19*F19,0)))</f>
        <v/>
      </c>
      <c r="H19" s="87"/>
      <c r="I19" s="28"/>
      <c r="J19" s="28"/>
      <c r="K19" s="28"/>
      <c r="L19" s="28"/>
      <c r="M19" s="28"/>
      <c r="N19" s="230"/>
      <c r="O19" s="230"/>
      <c r="P19" s="230"/>
      <c r="Q19" s="230"/>
      <c r="R19" s="230"/>
      <c r="S19" s="230"/>
      <c r="T19" s="230"/>
      <c r="U19" s="228"/>
      <c r="V19" s="228"/>
      <c r="W19" s="228"/>
      <c r="X19" s="228"/>
    </row>
    <row r="20" spans="1:24" ht="17.45" customHeight="1">
      <c r="A20" s="72"/>
      <c r="B20" s="212" t="s">
        <v>97</v>
      </c>
      <c r="C20" s="89" t="s">
        <v>57</v>
      </c>
      <c r="D20" s="118">
        <v>59.5</v>
      </c>
      <c r="E20" s="127" t="s">
        <v>89</v>
      </c>
      <c r="F20" s="144">
        <v>960</v>
      </c>
      <c r="G20" s="139">
        <f>IF(D20="","",ROUNDDOWN(D20*F20,0))</f>
        <v>57120</v>
      </c>
      <c r="H20" s="86"/>
      <c r="I20" s="226">
        <f>G20</f>
        <v>57120</v>
      </c>
      <c r="J20" s="28"/>
      <c r="K20" s="28"/>
      <c r="L20" s="28" t="s">
        <v>333</v>
      </c>
      <c r="M20" s="28"/>
      <c r="N20" s="230"/>
      <c r="O20" s="230"/>
      <c r="P20" s="230"/>
      <c r="Q20" s="230"/>
      <c r="R20" s="230"/>
      <c r="S20" s="230"/>
      <c r="T20" s="230"/>
      <c r="U20" s="230"/>
      <c r="V20" s="230"/>
      <c r="W20" s="228"/>
      <c r="X20" s="228"/>
    </row>
    <row r="21" spans="1:24" ht="17.45" customHeight="1">
      <c r="A21" s="71"/>
      <c r="B21" s="98"/>
      <c r="C21" s="88" t="s">
        <v>232</v>
      </c>
      <c r="D21" s="117"/>
      <c r="E21" s="217"/>
      <c r="F21" s="143"/>
      <c r="G21" s="149" t="str">
        <f>IF(F21="",IF(D21="","",ROUNDDOWN(D21*F22,0)),IF(D21="","",ROUNDDOWN(D21*F21,0)))</f>
        <v/>
      </c>
      <c r="H21" s="87"/>
      <c r="I21" s="28"/>
      <c r="J21" s="28"/>
      <c r="K21" s="28"/>
      <c r="L21" s="28"/>
      <c r="M21" s="28"/>
      <c r="N21" s="230"/>
      <c r="O21" s="230"/>
      <c r="P21" s="230"/>
      <c r="Q21" s="230"/>
      <c r="R21" s="230"/>
      <c r="S21" s="230"/>
      <c r="T21" s="230"/>
      <c r="U21" s="228"/>
      <c r="V21" s="228"/>
      <c r="W21" s="228"/>
      <c r="X21" s="228"/>
    </row>
    <row r="22" spans="1:24" ht="17.45" customHeight="1">
      <c r="A22" s="72"/>
      <c r="B22" s="212" t="s">
        <v>97</v>
      </c>
      <c r="C22" s="89" t="s">
        <v>196</v>
      </c>
      <c r="D22" s="118">
        <v>81.3</v>
      </c>
      <c r="E22" s="127" t="s">
        <v>89</v>
      </c>
      <c r="F22" s="144">
        <v>1150</v>
      </c>
      <c r="G22" s="139">
        <f>IF(D22="","",ROUNDDOWN(D22*F22,0))</f>
        <v>93495</v>
      </c>
      <c r="H22" s="86"/>
      <c r="I22" s="226">
        <f>G22</f>
        <v>93495</v>
      </c>
      <c r="J22" s="28"/>
      <c r="K22" s="28"/>
      <c r="L22" s="28" t="s">
        <v>233</v>
      </c>
      <c r="M22" s="28"/>
      <c r="N22" s="230"/>
      <c r="O22" s="230"/>
      <c r="P22" s="230"/>
      <c r="Q22" s="230"/>
      <c r="R22" s="230"/>
      <c r="S22" s="230"/>
      <c r="T22" s="230"/>
      <c r="U22" s="230"/>
      <c r="V22" s="230"/>
      <c r="W22" s="228"/>
      <c r="X22" s="228"/>
    </row>
    <row r="23" spans="1:24" ht="17.45" customHeight="1">
      <c r="A23" s="71"/>
      <c r="B23" s="98"/>
      <c r="C23" s="88" t="s">
        <v>158</v>
      </c>
      <c r="D23" s="117"/>
      <c r="E23" s="217"/>
      <c r="F23" s="143"/>
      <c r="G23" s="149" t="str">
        <f>IF(F23="",IF(D23="","",ROUNDDOWN(D23*F24,0)),IF(D23="","",ROUNDDOWN(D23*F23,0)))</f>
        <v/>
      </c>
      <c r="H23" s="87"/>
      <c r="I23" s="28"/>
      <c r="J23" s="28"/>
      <c r="K23" s="28"/>
      <c r="L23" s="28"/>
      <c r="M23" s="28"/>
      <c r="N23" s="230"/>
      <c r="O23" s="230"/>
      <c r="P23" s="230"/>
      <c r="Q23" s="230"/>
      <c r="R23" s="230"/>
      <c r="S23" s="230"/>
      <c r="T23" s="230"/>
      <c r="U23" s="228"/>
      <c r="V23" s="228"/>
      <c r="W23" s="228"/>
      <c r="X23" s="228"/>
    </row>
    <row r="24" spans="1:24" ht="17.45" customHeight="1">
      <c r="A24" s="72"/>
      <c r="B24" s="212" t="s">
        <v>97</v>
      </c>
      <c r="C24" s="89" t="s">
        <v>57</v>
      </c>
      <c r="D24" s="118">
        <v>9.8000000000000007</v>
      </c>
      <c r="E24" s="127" t="s">
        <v>89</v>
      </c>
      <c r="F24" s="144">
        <v>960</v>
      </c>
      <c r="G24" s="139">
        <f>IF(D24="","",ROUNDDOWN(D24*F24,0))</f>
        <v>9408</v>
      </c>
      <c r="H24" s="86"/>
      <c r="I24" s="226">
        <f>G24</f>
        <v>9408</v>
      </c>
      <c r="J24" s="28"/>
      <c r="K24" s="28"/>
      <c r="L24" s="28" t="s">
        <v>333</v>
      </c>
      <c r="M24" s="28"/>
      <c r="N24" s="230"/>
      <c r="O24" s="230"/>
      <c r="P24" s="230"/>
      <c r="Q24" s="230"/>
      <c r="R24" s="230"/>
      <c r="S24" s="230"/>
      <c r="T24" s="230"/>
      <c r="U24" s="230"/>
      <c r="V24" s="230"/>
      <c r="W24" s="228"/>
      <c r="X24" s="228"/>
    </row>
    <row r="25" spans="1:24" ht="17.45" customHeight="1">
      <c r="A25" s="71"/>
      <c r="B25" s="98"/>
      <c r="C25" s="88" t="s">
        <v>61</v>
      </c>
      <c r="D25" s="117"/>
      <c r="E25" s="217"/>
      <c r="F25" s="143"/>
      <c r="G25" s="149" t="str">
        <f>IF(F25="",IF(D25="","",ROUNDDOWN(D25*F26,0)),IF(D25="","",ROUNDDOWN(D25*F25,0)))</f>
        <v/>
      </c>
      <c r="H25" s="87"/>
      <c r="I25" s="28"/>
      <c r="J25" s="28"/>
      <c r="K25" s="28"/>
      <c r="L25" s="28"/>
      <c r="M25" s="28"/>
      <c r="N25" s="230"/>
      <c r="O25" s="230"/>
      <c r="P25" s="230"/>
      <c r="Q25" s="230"/>
      <c r="R25" s="230"/>
      <c r="S25" s="230"/>
      <c r="T25" s="230"/>
      <c r="U25" s="228"/>
      <c r="V25" s="228"/>
      <c r="W25" s="228"/>
      <c r="X25" s="228"/>
    </row>
    <row r="26" spans="1:24" ht="17.45" customHeight="1">
      <c r="A26" s="72"/>
      <c r="B26" s="212" t="s">
        <v>92</v>
      </c>
      <c r="C26" s="89" t="s">
        <v>325</v>
      </c>
      <c r="D26" s="118">
        <v>1</v>
      </c>
      <c r="E26" s="127" t="s">
        <v>99</v>
      </c>
      <c r="F26" s="144">
        <v>90000</v>
      </c>
      <c r="G26" s="139">
        <f>IF(D26="","",ROUNDDOWN(D26*F26,0))</f>
        <v>90000</v>
      </c>
      <c r="H26" s="86"/>
      <c r="I26" s="226">
        <f>G26</f>
        <v>90000</v>
      </c>
      <c r="J26" s="28"/>
      <c r="K26" s="28"/>
      <c r="L26" s="28" t="s">
        <v>169</v>
      </c>
      <c r="M26" s="28"/>
      <c r="N26" s="230"/>
      <c r="O26" s="230"/>
      <c r="P26" s="230"/>
      <c r="Q26" s="230"/>
      <c r="R26" s="230"/>
      <c r="S26" s="230"/>
      <c r="T26" s="230"/>
      <c r="U26" s="230"/>
      <c r="V26" s="230"/>
      <c r="W26" s="228"/>
      <c r="X26" s="228"/>
    </row>
    <row r="27" spans="1:24" ht="17.45" customHeight="1">
      <c r="A27" s="71"/>
      <c r="B27" s="98"/>
      <c r="C27" s="88" t="s">
        <v>48</v>
      </c>
      <c r="D27" s="117"/>
      <c r="E27" s="217"/>
      <c r="F27" s="143"/>
      <c r="G27" s="149" t="str">
        <f>IF(F27="",IF(D27="","",ROUNDDOWN(D27*F28,0)),IF(D27="","",ROUNDDOWN(D27*F27,0)))</f>
        <v/>
      </c>
      <c r="H27" s="87"/>
      <c r="I27" s="28"/>
      <c r="J27" s="28"/>
      <c r="K27" s="28"/>
      <c r="L27" s="28"/>
      <c r="M27" s="28"/>
      <c r="N27" s="230"/>
      <c r="O27" s="230"/>
      <c r="P27" s="230"/>
      <c r="Q27" s="230"/>
      <c r="R27" s="230"/>
      <c r="S27" s="230"/>
      <c r="T27" s="230"/>
      <c r="U27" s="228"/>
      <c r="V27" s="228"/>
      <c r="W27" s="228"/>
      <c r="X27" s="228"/>
    </row>
    <row r="28" spans="1:24" ht="17.45" customHeight="1">
      <c r="A28" s="72"/>
      <c r="B28" s="212" t="s">
        <v>92</v>
      </c>
      <c r="C28" s="89" t="s">
        <v>336</v>
      </c>
      <c r="D28" s="118">
        <v>1</v>
      </c>
      <c r="E28" s="127" t="s">
        <v>99</v>
      </c>
      <c r="F28" s="144">
        <v>90000</v>
      </c>
      <c r="G28" s="139">
        <f>IF(D28="","",ROUNDDOWN(D28*F28,0))</f>
        <v>90000</v>
      </c>
      <c r="H28" s="86"/>
      <c r="I28" s="226">
        <f>G28</f>
        <v>90000</v>
      </c>
      <c r="J28" s="28"/>
      <c r="K28" s="28"/>
      <c r="L28" s="28" t="s">
        <v>169</v>
      </c>
      <c r="M28" s="28"/>
      <c r="N28" s="230"/>
      <c r="O28" s="230"/>
      <c r="P28" s="230"/>
      <c r="Q28" s="230"/>
      <c r="R28" s="230"/>
      <c r="S28" s="230"/>
      <c r="T28" s="230"/>
      <c r="U28" s="230"/>
      <c r="V28" s="230"/>
      <c r="W28" s="228"/>
      <c r="X28" s="228"/>
    </row>
    <row r="29" spans="1:24" ht="17.45" customHeight="1">
      <c r="A29" s="71"/>
      <c r="B29" s="98"/>
      <c r="C29" s="88" t="s">
        <v>221</v>
      </c>
      <c r="D29" s="117"/>
      <c r="E29" s="217"/>
      <c r="F29" s="143"/>
      <c r="G29" s="149" t="str">
        <f>IF(F29="",IF(D29="","",ROUNDDOWN(D29*F30,0)),IF(D29="","",ROUNDDOWN(D29*F29,0)))</f>
        <v/>
      </c>
      <c r="H29" s="87"/>
      <c r="I29" s="28"/>
      <c r="J29" s="28"/>
      <c r="K29" s="28"/>
      <c r="L29" s="28"/>
      <c r="M29" s="28"/>
      <c r="N29" s="230"/>
      <c r="O29" s="230"/>
      <c r="P29" s="230"/>
      <c r="Q29" s="230"/>
      <c r="R29" s="230"/>
      <c r="S29" s="230"/>
      <c r="T29" s="230"/>
      <c r="U29" s="228"/>
      <c r="V29" s="228"/>
      <c r="W29" s="228"/>
      <c r="X29" s="228"/>
    </row>
    <row r="30" spans="1:24" ht="17.45" customHeight="1">
      <c r="A30" s="72"/>
      <c r="B30" s="212" t="s">
        <v>92</v>
      </c>
      <c r="C30" s="89" t="s">
        <v>337</v>
      </c>
      <c r="D30" s="118">
        <v>1</v>
      </c>
      <c r="E30" s="127" t="s">
        <v>99</v>
      </c>
      <c r="F30" s="144">
        <v>125000</v>
      </c>
      <c r="G30" s="139">
        <f>IF(D30="","",ROUNDDOWN(D30*F30,0))</f>
        <v>125000</v>
      </c>
      <c r="H30" s="86"/>
      <c r="I30" s="226">
        <f>G30</f>
        <v>125000</v>
      </c>
      <c r="J30" s="28"/>
      <c r="K30" s="28"/>
      <c r="L30" s="28" t="s">
        <v>149</v>
      </c>
      <c r="M30" s="28"/>
      <c r="N30" s="230"/>
      <c r="O30" s="230"/>
      <c r="P30" s="230"/>
      <c r="Q30" s="230"/>
      <c r="R30" s="230"/>
      <c r="S30" s="230"/>
      <c r="T30" s="230"/>
      <c r="U30" s="228"/>
      <c r="V30" s="228"/>
      <c r="W30" s="228"/>
      <c r="X30" s="228"/>
    </row>
    <row r="31" spans="1:24" ht="17.45" customHeight="1">
      <c r="A31" s="71"/>
      <c r="B31" s="98"/>
      <c r="C31" s="88" t="s">
        <v>232</v>
      </c>
      <c r="D31" s="117"/>
      <c r="E31" s="217"/>
      <c r="F31" s="143"/>
      <c r="G31" s="149" t="str">
        <f>IF(F31="",IF(D31="","",ROUNDDOWN(D31*F32,0)),IF(D31="","",ROUNDDOWN(D31*F31,0)))</f>
        <v/>
      </c>
      <c r="H31" s="87"/>
      <c r="I31" s="223"/>
      <c r="J31" s="28"/>
      <c r="K31" s="28"/>
      <c r="L31" s="28"/>
      <c r="M31" s="28"/>
      <c r="N31" s="230"/>
      <c r="O31" s="230"/>
      <c r="P31" s="230"/>
      <c r="Q31" s="230"/>
      <c r="R31" s="230"/>
      <c r="S31" s="230"/>
      <c r="T31" s="230"/>
      <c r="U31" s="228"/>
      <c r="V31" s="228"/>
      <c r="W31" s="228"/>
      <c r="X31" s="228"/>
    </row>
    <row r="32" spans="1:24" ht="17.45" customHeight="1">
      <c r="A32" s="72"/>
      <c r="B32" s="212" t="s">
        <v>92</v>
      </c>
      <c r="C32" s="89" t="s">
        <v>337</v>
      </c>
      <c r="D32" s="118">
        <v>1</v>
      </c>
      <c r="E32" s="127" t="s">
        <v>99</v>
      </c>
      <c r="F32" s="144">
        <v>125000</v>
      </c>
      <c r="G32" s="139">
        <f>IF(D32="","",ROUNDDOWN(D32*F32,0))</f>
        <v>125000</v>
      </c>
      <c r="H32" s="86"/>
      <c r="I32" s="226">
        <f>G32</f>
        <v>125000</v>
      </c>
      <c r="J32" s="28"/>
      <c r="K32" s="28"/>
      <c r="L32" s="28" t="s">
        <v>149</v>
      </c>
      <c r="M32" s="28"/>
      <c r="N32" s="230"/>
      <c r="O32" s="230"/>
      <c r="P32" s="230"/>
      <c r="Q32" s="230"/>
      <c r="R32" s="230"/>
      <c r="S32" s="230"/>
      <c r="T32" s="230"/>
      <c r="U32" s="230"/>
      <c r="V32" s="230"/>
      <c r="W32" s="228"/>
      <c r="X32" s="228"/>
    </row>
    <row r="33" spans="1:24" ht="17.45" customHeight="1">
      <c r="A33" s="71"/>
      <c r="B33" s="98"/>
      <c r="C33" s="88" t="s">
        <v>158</v>
      </c>
      <c r="D33" s="117"/>
      <c r="E33" s="217"/>
      <c r="F33" s="143"/>
      <c r="G33" s="149" t="str">
        <f>IF(F33="",IF(D33="","",ROUNDDOWN(D33*F34,0)),IF(D33="","",ROUNDDOWN(D33*F33,0)))</f>
        <v/>
      </c>
      <c r="H33" s="87"/>
      <c r="I33" s="28"/>
      <c r="J33" s="28"/>
      <c r="K33" s="28"/>
      <c r="L33" s="28"/>
      <c r="M33" s="28"/>
      <c r="N33" s="230"/>
      <c r="O33" s="230"/>
      <c r="P33" s="230"/>
      <c r="Q33" s="230"/>
      <c r="R33" s="230"/>
      <c r="S33" s="230"/>
      <c r="T33" s="230"/>
      <c r="U33" s="228"/>
      <c r="V33" s="228"/>
      <c r="W33" s="228"/>
      <c r="X33" s="228"/>
    </row>
    <row r="34" spans="1:24" ht="17.45" customHeight="1">
      <c r="A34" s="72"/>
      <c r="B34" s="212" t="s">
        <v>92</v>
      </c>
      <c r="C34" s="89" t="s">
        <v>325</v>
      </c>
      <c r="D34" s="118">
        <v>1</v>
      </c>
      <c r="E34" s="127" t="s">
        <v>99</v>
      </c>
      <c r="F34" s="144">
        <v>90000</v>
      </c>
      <c r="G34" s="139">
        <f>IF(D34="","",ROUNDDOWN(D34*F34,0))</f>
        <v>90000</v>
      </c>
      <c r="H34" s="86"/>
      <c r="I34" s="28">
        <f>G34</f>
        <v>90000</v>
      </c>
      <c r="J34" s="28"/>
      <c r="K34" s="28"/>
      <c r="L34" s="28" t="s">
        <v>169</v>
      </c>
      <c r="M34" s="28"/>
      <c r="N34" s="230"/>
      <c r="O34" s="230"/>
      <c r="P34" s="230"/>
      <c r="Q34" s="230"/>
      <c r="R34" s="230"/>
      <c r="S34" s="230"/>
      <c r="T34" s="230"/>
      <c r="U34" s="228"/>
      <c r="V34" s="228"/>
      <c r="W34" s="228"/>
      <c r="X34" s="228"/>
    </row>
    <row r="35" spans="1:24" ht="17.45" customHeight="1">
      <c r="A35" s="71"/>
      <c r="B35" s="98"/>
      <c r="C35" s="88"/>
      <c r="D35" s="117"/>
      <c r="E35" s="217"/>
      <c r="F35" s="143"/>
      <c r="G35" s="149" t="str">
        <f>IF(F35="",IF(D35="","",ROUNDDOWN(D35*F36,0)),IF(D35="","",ROUNDDOWN(D35*F35,0)))</f>
        <v/>
      </c>
      <c r="H35" s="87"/>
      <c r="I35" s="223"/>
      <c r="J35" s="28"/>
      <c r="K35" s="28"/>
      <c r="L35" s="28"/>
      <c r="M35" s="28"/>
      <c r="N35" s="230"/>
      <c r="O35" s="230"/>
      <c r="P35" s="230"/>
      <c r="Q35" s="230"/>
      <c r="R35" s="230"/>
      <c r="S35" s="230"/>
      <c r="T35" s="230"/>
      <c r="U35" s="228"/>
      <c r="V35" s="228"/>
      <c r="W35" s="228"/>
      <c r="X35" s="228"/>
    </row>
    <row r="36" spans="1:24" ht="17.45" customHeight="1">
      <c r="A36" s="72"/>
      <c r="B36" s="212" t="s">
        <v>359</v>
      </c>
      <c r="C36" s="89" t="s">
        <v>14</v>
      </c>
      <c r="D36" s="118">
        <v>1</v>
      </c>
      <c r="E36" s="127" t="s">
        <v>41</v>
      </c>
      <c r="F36" s="144">
        <v>1000000</v>
      </c>
      <c r="G36" s="139">
        <f>IF(D36="","",ROUNDDOWN(D36*F36,0))</f>
        <v>1000000</v>
      </c>
      <c r="H36" s="86"/>
      <c r="I36" s="226">
        <f>G36</f>
        <v>1000000</v>
      </c>
      <c r="J36" s="28"/>
      <c r="K36" s="28"/>
      <c r="L36" s="28"/>
      <c r="M36" s="28"/>
      <c r="N36" s="230"/>
      <c r="O36" s="230"/>
      <c r="P36" s="230"/>
      <c r="Q36" s="230"/>
      <c r="R36" s="230"/>
      <c r="S36" s="230"/>
      <c r="T36" s="230"/>
      <c r="U36" s="228"/>
      <c r="V36" s="228"/>
      <c r="W36" s="228"/>
      <c r="X36" s="228"/>
    </row>
    <row r="37" spans="1:24" ht="17.45" customHeight="1">
      <c r="A37" s="71"/>
      <c r="B37" s="98"/>
      <c r="C37" s="88"/>
      <c r="D37" s="117"/>
      <c r="E37" s="217"/>
      <c r="F37" s="143"/>
      <c r="G37" s="149" t="str">
        <f>IF(F37="",IF(D37="","",ROUNDDOWN(D37*F38,0)),IF(D37="","",ROUNDDOWN(D37*F37,0)))</f>
        <v/>
      </c>
      <c r="H37" s="87"/>
      <c r="I37" s="28"/>
      <c r="J37" s="28"/>
      <c r="K37" s="28"/>
      <c r="L37" s="28"/>
      <c r="M37" s="28"/>
      <c r="N37" s="230"/>
      <c r="O37" s="230"/>
      <c r="P37" s="230"/>
      <c r="Q37" s="230"/>
      <c r="R37" s="230"/>
      <c r="S37" s="230"/>
      <c r="T37" s="230"/>
      <c r="U37" s="228"/>
      <c r="V37" s="228"/>
      <c r="W37" s="228"/>
      <c r="X37" s="228"/>
    </row>
    <row r="38" spans="1:24" ht="17.45" customHeight="1">
      <c r="A38" s="72"/>
      <c r="B38" s="212"/>
      <c r="C38" s="89"/>
      <c r="D38" s="118"/>
      <c r="E38" s="127"/>
      <c r="F38" s="144"/>
      <c r="G38" s="139" t="str">
        <f>IF(D38="","",ROUNDDOWN(D38*F38,0))</f>
        <v/>
      </c>
      <c r="H38" s="86"/>
      <c r="I38" s="226" t="str">
        <f>G38</f>
        <v/>
      </c>
      <c r="J38" s="28"/>
      <c r="K38" s="28"/>
      <c r="L38" s="28"/>
      <c r="M38" s="28"/>
      <c r="N38" s="230"/>
      <c r="O38" s="230"/>
      <c r="P38" s="230"/>
      <c r="Q38" s="230"/>
      <c r="R38" s="230"/>
      <c r="S38" s="230"/>
      <c r="T38" s="230"/>
      <c r="U38" s="230"/>
      <c r="V38" s="230"/>
      <c r="W38" s="228"/>
      <c r="X38" s="228"/>
    </row>
    <row r="39" spans="1:24" ht="17.45" customHeight="1">
      <c r="A39" s="71"/>
      <c r="B39" s="98"/>
      <c r="C39" s="88"/>
      <c r="D39" s="117"/>
      <c r="E39" s="217"/>
      <c r="F39" s="143"/>
      <c r="G39" s="149" t="str">
        <f>IF(F39="",IF(D39="","",ROUNDDOWN(D39*F40,0)),IF(D39="","",ROUNDDOWN(D39*F39,0)))</f>
        <v/>
      </c>
      <c r="H39" s="87"/>
      <c r="I39" s="28"/>
      <c r="J39" s="28"/>
      <c r="K39" s="28"/>
      <c r="L39" s="28"/>
      <c r="M39" s="28"/>
      <c r="N39" s="230"/>
      <c r="O39" s="230"/>
      <c r="P39" s="230"/>
      <c r="Q39" s="230"/>
      <c r="R39" s="230"/>
      <c r="S39" s="230"/>
      <c r="T39" s="230"/>
      <c r="U39" s="228"/>
      <c r="V39" s="228"/>
      <c r="W39" s="228"/>
      <c r="X39" s="228"/>
    </row>
    <row r="40" spans="1:24" ht="17.45" customHeight="1">
      <c r="A40" s="72"/>
      <c r="B40" s="212"/>
      <c r="C40" s="89"/>
      <c r="D40" s="118"/>
      <c r="E40" s="127"/>
      <c r="F40" s="144"/>
      <c r="G40" s="139" t="str">
        <f>IF(D40="","",ROUNDDOWN(D40*F40,0))</f>
        <v/>
      </c>
      <c r="H40" s="86"/>
      <c r="I40" s="226" t="str">
        <f>G40</f>
        <v/>
      </c>
      <c r="J40" s="28"/>
      <c r="K40" s="28"/>
      <c r="L40" s="28"/>
      <c r="M40" s="28"/>
      <c r="N40" s="230"/>
      <c r="O40" s="230"/>
      <c r="P40" s="230"/>
      <c r="Q40" s="230"/>
      <c r="R40" s="230"/>
      <c r="S40" s="230"/>
      <c r="T40" s="230"/>
      <c r="U40" s="230"/>
      <c r="V40" s="230"/>
      <c r="W40" s="228"/>
      <c r="X40" s="228"/>
    </row>
    <row r="41" spans="1:24" ht="17.45" customHeight="1">
      <c r="A41" s="71"/>
      <c r="B41" s="98"/>
      <c r="C41" s="88"/>
      <c r="D41" s="117"/>
      <c r="E41" s="217"/>
      <c r="F41" s="143"/>
      <c r="G41" s="149" t="str">
        <f>IF(F41="",IF(D41="","",ROUNDDOWN(D41*F42,0)),IF(D41="","",ROUNDDOWN(D41*F41,0)))</f>
        <v/>
      </c>
      <c r="H41" s="87"/>
      <c r="I41" s="28"/>
      <c r="J41" s="28"/>
      <c r="K41" s="28"/>
      <c r="L41" s="28"/>
      <c r="M41" s="28"/>
      <c r="N41" s="230"/>
      <c r="O41" s="230"/>
      <c r="P41" s="230"/>
      <c r="Q41" s="230"/>
      <c r="R41" s="230"/>
      <c r="S41" s="230"/>
      <c r="T41" s="230"/>
      <c r="U41" s="228"/>
      <c r="V41" s="228"/>
      <c r="W41" s="228"/>
      <c r="X41" s="228"/>
    </row>
    <row r="42" spans="1:24" ht="17.45" customHeight="1">
      <c r="A42" s="72"/>
      <c r="B42" s="212"/>
      <c r="C42" s="89"/>
      <c r="D42" s="118"/>
      <c r="E42" s="127"/>
      <c r="F42" s="144"/>
      <c r="G42" s="139" t="str">
        <f>IF(D42="","",ROUNDDOWN(D42*F42,0))</f>
        <v/>
      </c>
      <c r="H42" s="86"/>
      <c r="I42" s="226" t="str">
        <f>G42</f>
        <v/>
      </c>
      <c r="J42" s="28"/>
      <c r="K42" s="28"/>
      <c r="L42" s="28"/>
      <c r="M42" s="28"/>
      <c r="N42" s="230"/>
      <c r="O42" s="230"/>
      <c r="P42" s="230"/>
      <c r="Q42" s="230"/>
      <c r="R42" s="230"/>
      <c r="S42" s="230"/>
      <c r="T42" s="230"/>
      <c r="U42" s="230"/>
      <c r="V42" s="230"/>
      <c r="W42" s="228"/>
      <c r="X42" s="228"/>
    </row>
    <row r="43" spans="1:24" ht="17.45" customHeight="1">
      <c r="A43" s="71"/>
      <c r="B43" s="98"/>
      <c r="C43" s="88"/>
      <c r="D43" s="117"/>
      <c r="E43" s="217"/>
      <c r="F43" s="143"/>
      <c r="G43" s="149" t="str">
        <f>IF(F43="",IF(D43="","",ROUNDDOWN(D43*F44,0)),IF(D43="","",ROUNDDOWN(D43*F43,0)))</f>
        <v/>
      </c>
      <c r="H43" s="87"/>
      <c r="I43" s="28"/>
      <c r="J43" s="28"/>
      <c r="K43" s="28"/>
      <c r="L43" s="28"/>
      <c r="M43" s="28"/>
      <c r="N43" s="230"/>
      <c r="O43" s="230"/>
      <c r="P43" s="230"/>
      <c r="Q43" s="230"/>
      <c r="R43" s="230"/>
      <c r="S43" s="230"/>
      <c r="T43" s="230"/>
      <c r="U43" s="228"/>
      <c r="V43" s="228"/>
      <c r="W43" s="228"/>
      <c r="X43" s="228"/>
    </row>
    <row r="44" spans="1:24" ht="17.45" customHeight="1">
      <c r="A44" s="72"/>
      <c r="B44" s="212"/>
      <c r="C44" s="89"/>
      <c r="D44" s="118"/>
      <c r="E44" s="127"/>
      <c r="F44" s="144"/>
      <c r="G44" s="139" t="str">
        <f>IF(D44="","",ROUNDDOWN(D44*F44,0))</f>
        <v/>
      </c>
      <c r="H44" s="86"/>
      <c r="I44" s="226" t="str">
        <f>G44</f>
        <v/>
      </c>
      <c r="J44" s="28"/>
      <c r="K44" s="28"/>
      <c r="L44" s="28"/>
      <c r="M44" s="28"/>
      <c r="N44" s="230"/>
      <c r="O44" s="230"/>
      <c r="P44" s="230"/>
      <c r="Q44" s="230"/>
      <c r="R44" s="230"/>
      <c r="S44" s="230"/>
      <c r="T44" s="230"/>
      <c r="U44" s="230"/>
      <c r="V44" s="230"/>
      <c r="W44" s="228"/>
      <c r="X44" s="228"/>
    </row>
    <row r="45" spans="1:24" ht="17.45" customHeight="1">
      <c r="A45" s="71"/>
      <c r="B45" s="98"/>
      <c r="C45" s="88"/>
      <c r="D45" s="117"/>
      <c r="E45" s="217"/>
      <c r="F45" s="143"/>
      <c r="G45" s="149" t="str">
        <f>IF(F45="",IF(D45="","",ROUNDDOWN(D45*F46,0)),IF(D45="","",ROUNDDOWN(D45*F45,0)))</f>
        <v/>
      </c>
      <c r="H45" s="87"/>
      <c r="I45" s="28"/>
      <c r="J45" s="28"/>
      <c r="K45" s="28"/>
      <c r="L45" s="28"/>
      <c r="M45" s="28"/>
      <c r="N45" s="230"/>
      <c r="O45" s="230"/>
      <c r="P45" s="230"/>
      <c r="Q45" s="230"/>
      <c r="R45" s="230"/>
      <c r="S45" s="230"/>
      <c r="T45" s="230"/>
      <c r="U45" s="228"/>
      <c r="V45" s="228"/>
      <c r="W45" s="228"/>
      <c r="X45" s="228"/>
    </row>
    <row r="46" spans="1:24" ht="17.45" customHeight="1">
      <c r="A46" s="72"/>
      <c r="B46" s="212"/>
      <c r="C46" s="89"/>
      <c r="D46" s="118"/>
      <c r="E46" s="127"/>
      <c r="F46" s="144"/>
      <c r="G46" s="139" t="str">
        <f>IF(D46="","",ROUNDDOWN(D46*F46,0))</f>
        <v/>
      </c>
      <c r="H46" s="86"/>
      <c r="I46" s="226" t="str">
        <f>G46</f>
        <v/>
      </c>
      <c r="J46" s="28"/>
      <c r="K46" s="28"/>
      <c r="L46" s="28"/>
      <c r="M46" s="28"/>
      <c r="N46" s="230"/>
      <c r="O46" s="230"/>
      <c r="P46" s="230"/>
      <c r="Q46" s="230"/>
      <c r="R46" s="230"/>
      <c r="S46" s="230"/>
      <c r="T46" s="230"/>
      <c r="U46" s="230"/>
      <c r="V46" s="230"/>
      <c r="W46" s="228"/>
      <c r="X46" s="228"/>
    </row>
    <row r="47" spans="1:24" ht="17.45" customHeight="1">
      <c r="A47" s="71"/>
      <c r="B47" s="98"/>
      <c r="C47" s="88"/>
      <c r="D47" s="117"/>
      <c r="E47" s="217"/>
      <c r="F47" s="143"/>
      <c r="G47" s="149" t="str">
        <f>IF(F47="",IF(D47="","",ROUNDDOWN(D47*F48,0)),IF(D47="","",ROUNDDOWN(D47*F47,0)))</f>
        <v/>
      </c>
      <c r="H47" s="87"/>
      <c r="I47" s="28"/>
      <c r="J47" s="28"/>
      <c r="K47" s="28"/>
      <c r="L47" s="28"/>
      <c r="M47" s="28"/>
      <c r="N47" s="230"/>
      <c r="O47" s="230"/>
      <c r="P47" s="230"/>
      <c r="Q47" s="230"/>
      <c r="R47" s="230"/>
      <c r="S47" s="230"/>
      <c r="T47" s="230"/>
      <c r="U47" s="228"/>
      <c r="V47" s="228"/>
      <c r="W47" s="228"/>
      <c r="X47" s="228"/>
    </row>
    <row r="48" spans="1:24" ht="17.45" customHeight="1">
      <c r="A48" s="72"/>
      <c r="B48" s="212"/>
      <c r="C48" s="89"/>
      <c r="D48" s="118"/>
      <c r="E48" s="127"/>
      <c r="F48" s="144"/>
      <c r="G48" s="139" t="str">
        <f>IF(D48="","",ROUNDDOWN(D48*F48,0))</f>
        <v/>
      </c>
      <c r="H48" s="86"/>
      <c r="I48" s="226" t="str">
        <f>G48</f>
        <v/>
      </c>
      <c r="J48" s="28"/>
      <c r="K48" s="28"/>
      <c r="L48" s="28"/>
      <c r="M48" s="28"/>
      <c r="N48" s="230"/>
      <c r="O48" s="230"/>
      <c r="P48" s="230"/>
      <c r="Q48" s="230"/>
      <c r="R48" s="230"/>
      <c r="S48" s="230"/>
      <c r="T48" s="230"/>
      <c r="U48" s="230"/>
      <c r="V48" s="230"/>
      <c r="W48" s="228"/>
      <c r="X48" s="228"/>
    </row>
    <row r="49" spans="1:24" ht="17.45" customHeight="1">
      <c r="A49" s="71"/>
      <c r="B49" s="98"/>
      <c r="C49" s="88"/>
      <c r="D49" s="117"/>
      <c r="E49" s="217"/>
      <c r="F49" s="143"/>
      <c r="G49" s="149" t="str">
        <f>IF(F49="",IF(D49="","",ROUNDDOWN(D49*F50,0)),IF(D49="","",ROUNDDOWN(D49*F49,0)))</f>
        <v/>
      </c>
      <c r="H49" s="87"/>
      <c r="I49" s="28"/>
      <c r="J49" s="28"/>
      <c r="K49" s="28"/>
      <c r="L49" s="28"/>
      <c r="M49" s="28"/>
      <c r="N49" s="230"/>
      <c r="O49" s="230"/>
      <c r="P49" s="230"/>
      <c r="Q49" s="230"/>
      <c r="R49" s="230"/>
      <c r="S49" s="230"/>
      <c r="T49" s="230"/>
      <c r="U49" s="228"/>
      <c r="V49" s="228"/>
      <c r="W49" s="228"/>
      <c r="X49" s="228"/>
    </row>
    <row r="50" spans="1:24" ht="17.45" customHeight="1">
      <c r="A50" s="72"/>
      <c r="B50" s="212"/>
      <c r="C50" s="89"/>
      <c r="D50" s="118"/>
      <c r="E50" s="127"/>
      <c r="F50" s="144"/>
      <c r="G50" s="139" t="str">
        <f>IF(D50="","",ROUNDDOWN(D50*F50,0))</f>
        <v/>
      </c>
      <c r="H50" s="86"/>
      <c r="I50" s="226" t="str">
        <f>G50</f>
        <v/>
      </c>
      <c r="J50" s="28"/>
      <c r="K50" s="28"/>
      <c r="L50" s="28"/>
      <c r="M50" s="28"/>
      <c r="N50" s="230"/>
      <c r="O50" s="230"/>
      <c r="P50" s="230"/>
      <c r="Q50" s="230"/>
      <c r="R50" s="230"/>
      <c r="S50" s="230"/>
      <c r="T50" s="230"/>
      <c r="U50" s="230"/>
      <c r="V50" s="230"/>
      <c r="W50" s="228"/>
      <c r="X50" s="228"/>
    </row>
    <row r="51" spans="1:24" ht="17.45" customHeight="1">
      <c r="A51" s="71"/>
      <c r="B51" s="98"/>
      <c r="C51" s="88"/>
      <c r="D51" s="117"/>
      <c r="E51" s="217"/>
      <c r="F51" s="143"/>
      <c r="G51" s="149" t="str">
        <f>IF(F51="",IF(D51="","",ROUNDDOWN(D51*F52,0)),IF(D51="","",ROUNDDOWN(D51*F51,0)))</f>
        <v/>
      </c>
      <c r="H51" s="87"/>
      <c r="I51" s="28"/>
      <c r="J51" s="28"/>
      <c r="K51" s="28"/>
      <c r="L51" s="28"/>
      <c r="M51" s="28"/>
      <c r="N51" s="230"/>
      <c r="O51" s="230"/>
      <c r="P51" s="230"/>
      <c r="Q51" s="230"/>
      <c r="R51" s="230"/>
      <c r="S51" s="230"/>
      <c r="T51" s="230"/>
      <c r="U51" s="228"/>
      <c r="V51" s="228"/>
      <c r="W51" s="228"/>
      <c r="X51" s="228"/>
    </row>
    <row r="52" spans="1:24" ht="17.45" customHeight="1">
      <c r="A52" s="72"/>
      <c r="B52" s="212"/>
      <c r="C52" s="89"/>
      <c r="D52" s="118"/>
      <c r="E52" s="127"/>
      <c r="F52" s="144"/>
      <c r="G52" s="139" t="str">
        <f>IF(D52="","",ROUNDDOWN(D52*F52,0))</f>
        <v/>
      </c>
      <c r="H52" s="86"/>
      <c r="I52" s="226" t="str">
        <f>G52</f>
        <v/>
      </c>
      <c r="J52" s="28"/>
      <c r="K52" s="28"/>
      <c r="L52" s="28"/>
      <c r="M52" s="28"/>
      <c r="N52" s="230"/>
      <c r="O52" s="230"/>
      <c r="P52" s="230"/>
      <c r="Q52" s="230"/>
      <c r="R52" s="230"/>
      <c r="S52" s="230"/>
      <c r="T52" s="230"/>
      <c r="U52" s="230"/>
      <c r="V52" s="230"/>
      <c r="W52" s="228"/>
      <c r="X52" s="228"/>
    </row>
    <row r="53" spans="1:24" ht="17.45" customHeight="1">
      <c r="A53" s="71"/>
      <c r="B53" s="98"/>
      <c r="C53" s="88"/>
      <c r="D53" s="117"/>
      <c r="E53" s="217"/>
      <c r="F53" s="143"/>
      <c r="G53" s="149" t="str">
        <f>IF(F53="",IF(D53="","",ROUNDDOWN(D53*F54,0)),IF(D53="","",ROUNDDOWN(D53*F53,0)))</f>
        <v/>
      </c>
      <c r="H53" s="87"/>
      <c r="I53" s="223"/>
      <c r="J53" s="28"/>
      <c r="K53" s="28"/>
      <c r="L53" s="28"/>
      <c r="M53" s="28"/>
      <c r="N53" s="230"/>
      <c r="O53" s="230"/>
      <c r="P53" s="230"/>
      <c r="Q53" s="230"/>
      <c r="R53" s="230"/>
      <c r="S53" s="230"/>
      <c r="T53" s="230"/>
      <c r="U53" s="228"/>
      <c r="V53" s="228"/>
      <c r="W53" s="228"/>
      <c r="X53" s="228"/>
    </row>
    <row r="54" spans="1:24" ht="17.45" customHeight="1">
      <c r="A54" s="72"/>
      <c r="B54" s="212"/>
      <c r="C54" s="89"/>
      <c r="D54" s="118"/>
      <c r="E54" s="127"/>
      <c r="F54" s="144"/>
      <c r="G54" s="139" t="str">
        <f>IF(D54="","",ROUNDDOWN(D54*F54,0))</f>
        <v/>
      </c>
      <c r="H54" s="86"/>
      <c r="I54" s="226" t="str">
        <f>G54</f>
        <v/>
      </c>
      <c r="J54" s="28"/>
      <c r="K54" s="28"/>
      <c r="L54" s="28"/>
      <c r="M54" s="28"/>
      <c r="N54" s="230"/>
      <c r="O54" s="230"/>
      <c r="P54" s="230"/>
      <c r="Q54" s="230"/>
      <c r="R54" s="230"/>
      <c r="S54" s="230"/>
      <c r="T54" s="230"/>
      <c r="U54" s="230"/>
      <c r="V54" s="230"/>
      <c r="W54" s="228"/>
      <c r="X54" s="228"/>
    </row>
    <row r="55" spans="1:24" ht="17.45" customHeight="1">
      <c r="A55" s="71"/>
      <c r="B55" s="98"/>
      <c r="C55" s="88"/>
      <c r="D55" s="117"/>
      <c r="E55" s="217"/>
      <c r="F55" s="143"/>
      <c r="G55" s="149" t="str">
        <f>IF(F55="",IF(D55="","",ROUNDDOWN(D55*F56,0)),IF(D55="","",ROUNDDOWN(D55*F55,0)))</f>
        <v/>
      </c>
      <c r="H55" s="87"/>
      <c r="I55" s="223"/>
      <c r="J55" s="28"/>
      <c r="K55" s="28"/>
      <c r="L55" s="28"/>
      <c r="M55" s="28"/>
      <c r="N55" s="230"/>
      <c r="O55" s="230"/>
      <c r="P55" s="230"/>
      <c r="Q55" s="230"/>
      <c r="R55" s="230"/>
      <c r="S55" s="230"/>
      <c r="T55" s="230"/>
      <c r="U55" s="228"/>
      <c r="V55" s="228"/>
      <c r="W55" s="228"/>
      <c r="X55" s="228"/>
    </row>
    <row r="56" spans="1:24" ht="17.45" customHeight="1">
      <c r="A56" s="72"/>
      <c r="B56" s="212"/>
      <c r="C56" s="89"/>
      <c r="D56" s="118"/>
      <c r="E56" s="127"/>
      <c r="F56" s="144"/>
      <c r="G56" s="139" t="str">
        <f>IF(D56="","",ROUNDDOWN(D56*F56,0))</f>
        <v/>
      </c>
      <c r="H56" s="86"/>
      <c r="I56" s="226" t="str">
        <f>G56</f>
        <v/>
      </c>
      <c r="J56" s="28"/>
      <c r="K56" s="28"/>
      <c r="L56" s="28"/>
      <c r="M56" s="28"/>
      <c r="N56" s="230"/>
      <c r="O56" s="230"/>
      <c r="P56" s="230"/>
      <c r="Q56" s="230"/>
      <c r="R56" s="230"/>
      <c r="S56" s="230"/>
      <c r="T56" s="230"/>
      <c r="U56" s="230"/>
      <c r="V56" s="230"/>
      <c r="W56" s="228"/>
      <c r="X56" s="228"/>
    </row>
    <row r="57" spans="1:24" ht="17.45" customHeight="1">
      <c r="A57" s="71"/>
      <c r="B57" s="98"/>
      <c r="C57" s="88"/>
      <c r="D57" s="117"/>
      <c r="E57" s="217"/>
      <c r="F57" s="143"/>
      <c r="G57" s="149" t="str">
        <f>IF(F57="",IF(D57="","",ROUNDDOWN(D57*F58,0)),IF(D57="","",ROUNDDOWN(D57*F57,0)))</f>
        <v/>
      </c>
      <c r="H57" s="87"/>
      <c r="I57" s="223"/>
      <c r="J57" s="28"/>
      <c r="K57" s="28"/>
      <c r="L57" s="28"/>
      <c r="M57" s="28"/>
      <c r="N57" s="230"/>
      <c r="O57" s="230"/>
      <c r="P57" s="230"/>
      <c r="Q57" s="230"/>
      <c r="R57" s="230"/>
      <c r="S57" s="230"/>
      <c r="T57" s="230"/>
      <c r="U57" s="228"/>
      <c r="V57" s="228"/>
      <c r="W57" s="228"/>
      <c r="X57" s="228"/>
    </row>
    <row r="58" spans="1:24" ht="17.45" customHeight="1">
      <c r="A58" s="72"/>
      <c r="B58" s="212"/>
      <c r="C58" s="89"/>
      <c r="D58" s="118"/>
      <c r="E58" s="127"/>
      <c r="F58" s="144"/>
      <c r="G58" s="139" t="str">
        <f>IF(D58="","",ROUNDDOWN(D58*F58,0))</f>
        <v/>
      </c>
      <c r="H58" s="86"/>
      <c r="I58" s="28" t="str">
        <f>G58</f>
        <v/>
      </c>
      <c r="J58" s="28"/>
      <c r="K58" s="28"/>
      <c r="L58" s="28"/>
      <c r="M58" s="28"/>
      <c r="N58" s="230"/>
      <c r="O58" s="230"/>
      <c r="P58" s="230"/>
      <c r="Q58" s="230"/>
      <c r="R58" s="230"/>
      <c r="S58" s="230"/>
      <c r="T58" s="230"/>
      <c r="U58" s="230"/>
      <c r="V58" s="230"/>
      <c r="W58" s="228"/>
      <c r="X58" s="228"/>
    </row>
    <row r="59" spans="1:24" ht="17.45" customHeight="1">
      <c r="A59" s="71"/>
      <c r="B59" s="98"/>
      <c r="C59" s="88"/>
      <c r="D59" s="117"/>
      <c r="E59" s="217"/>
      <c r="F59" s="143"/>
      <c r="G59" s="149" t="str">
        <f>IF(F59="",IF(D59="","",ROUNDDOWN(D59*F60,0)),IF(D59="","",ROUNDDOWN(D59*F59,0)))</f>
        <v/>
      </c>
      <c r="H59" s="87"/>
      <c r="I59" s="223"/>
      <c r="J59" s="28"/>
      <c r="K59" s="28"/>
      <c r="L59" s="28"/>
      <c r="M59" s="28"/>
      <c r="N59" s="230"/>
      <c r="O59" s="230"/>
      <c r="P59" s="230"/>
      <c r="Q59" s="230"/>
      <c r="R59" s="230"/>
      <c r="S59" s="230"/>
      <c r="T59" s="230"/>
      <c r="U59" s="228"/>
      <c r="V59" s="228"/>
      <c r="W59" s="228"/>
      <c r="X59" s="228"/>
    </row>
    <row r="60" spans="1:24" ht="17.45" customHeight="1">
      <c r="A60" s="72"/>
      <c r="B60" s="212"/>
      <c r="C60" s="89"/>
      <c r="D60" s="118"/>
      <c r="E60" s="127"/>
      <c r="F60" s="144"/>
      <c r="G60" s="139" t="str">
        <f>IF(D60="","",ROUNDDOWN(D60*F60,0))</f>
        <v/>
      </c>
      <c r="H60" s="86"/>
      <c r="I60" s="223" t="str">
        <f>G60</f>
        <v/>
      </c>
      <c r="J60" s="28"/>
      <c r="K60" s="28"/>
      <c r="L60" s="28"/>
      <c r="M60" s="28"/>
      <c r="N60" s="230"/>
      <c r="O60" s="230"/>
      <c r="P60" s="230"/>
      <c r="Q60" s="230"/>
      <c r="R60" s="230"/>
      <c r="S60" s="230"/>
      <c r="T60" s="230"/>
      <c r="U60" s="228"/>
      <c r="V60" s="228"/>
      <c r="W60" s="228"/>
      <c r="X60" s="228"/>
    </row>
    <row r="61" spans="1:24" ht="17.45" customHeight="1">
      <c r="A61" s="71"/>
      <c r="B61" s="98"/>
      <c r="C61" s="88"/>
      <c r="D61" s="117"/>
      <c r="E61" s="217"/>
      <c r="F61" s="143"/>
      <c r="G61" s="143"/>
      <c r="H61" s="87"/>
      <c r="I61" s="223"/>
      <c r="J61" s="28"/>
      <c r="K61" s="28"/>
      <c r="L61" s="28"/>
      <c r="M61" s="28"/>
      <c r="N61" s="230"/>
      <c r="O61" s="230"/>
      <c r="P61" s="230"/>
      <c r="Q61" s="230"/>
      <c r="R61" s="230"/>
      <c r="S61" s="230"/>
      <c r="T61" s="230"/>
      <c r="U61" s="228"/>
      <c r="V61" s="228"/>
      <c r="W61" s="228"/>
      <c r="X61" s="228"/>
    </row>
    <row r="62" spans="1:24" ht="17.45" customHeight="1">
      <c r="A62" s="72"/>
      <c r="B62" s="93" t="s">
        <v>46</v>
      </c>
      <c r="C62" s="89"/>
      <c r="D62" s="118"/>
      <c r="E62" s="127"/>
      <c r="F62" s="144"/>
      <c r="G62" s="221">
        <f>I62</f>
        <v>5266243</v>
      </c>
      <c r="H62" s="86"/>
      <c r="I62" s="223">
        <f>SUM(I3:I60)</f>
        <v>5266243</v>
      </c>
      <c r="J62" s="28"/>
      <c r="K62" s="28"/>
      <c r="L62" s="28"/>
      <c r="M62" s="28"/>
      <c r="N62" s="230"/>
      <c r="O62" s="230"/>
      <c r="P62" s="230"/>
      <c r="Q62" s="230"/>
      <c r="R62" s="230"/>
      <c r="S62" s="230"/>
      <c r="T62" s="230"/>
      <c r="U62" s="230"/>
      <c r="V62" s="230"/>
      <c r="W62" s="228"/>
      <c r="X62" s="228"/>
    </row>
    <row r="63" spans="1:24" ht="17.45" customHeight="1">
      <c r="A63" s="71"/>
      <c r="B63" s="98"/>
      <c r="C63" s="88"/>
      <c r="D63" s="215"/>
      <c r="E63" s="217"/>
      <c r="F63" s="143"/>
      <c r="G63" s="149" t="str">
        <f>IF(F63="",IF(D63="","",ROUNDDOWN(D63*F64,0)),IF(D63="","",ROUNDDOWN(D63*F63,0)))</f>
        <v/>
      </c>
      <c r="H63" s="87"/>
      <c r="I63" s="28"/>
      <c r="J63" s="28"/>
      <c r="K63" s="28"/>
      <c r="L63" s="28"/>
      <c r="M63" s="28"/>
      <c r="N63" s="230"/>
      <c r="O63" s="230"/>
      <c r="P63" s="230"/>
      <c r="Q63" s="230"/>
      <c r="R63" s="230"/>
      <c r="S63" s="230"/>
      <c r="T63" s="230"/>
      <c r="U63" s="228"/>
      <c r="V63" s="228"/>
      <c r="W63" s="228"/>
      <c r="X63" s="228"/>
    </row>
    <row r="64" spans="1:24" ht="17.45" customHeight="1">
      <c r="A64" s="72"/>
      <c r="B64" s="212"/>
      <c r="C64" s="89"/>
      <c r="D64" s="135"/>
      <c r="E64" s="127"/>
      <c r="F64" s="144"/>
      <c r="G64" s="139" t="str">
        <f>IF(D64="","",ROUNDDOWN(D64*F64,0))</f>
        <v/>
      </c>
      <c r="H64" s="86"/>
      <c r="I64" s="226" t="str">
        <f>G64</f>
        <v/>
      </c>
      <c r="J64" s="28"/>
      <c r="K64" s="28"/>
      <c r="L64" s="28"/>
      <c r="M64" s="28"/>
      <c r="N64" s="230"/>
      <c r="O64" s="230"/>
      <c r="P64" s="230"/>
      <c r="Q64" s="230"/>
      <c r="R64" s="230"/>
      <c r="S64" s="230"/>
      <c r="T64" s="230"/>
      <c r="U64" s="228"/>
      <c r="V64" s="228"/>
      <c r="W64" s="228"/>
      <c r="X64" s="228"/>
    </row>
    <row r="65" spans="1:24" ht="17.45" customHeight="1">
      <c r="A65" s="71"/>
      <c r="B65" s="98"/>
      <c r="C65" s="88"/>
      <c r="D65" s="215"/>
      <c r="E65" s="217"/>
      <c r="F65" s="143"/>
      <c r="G65" s="149" t="str">
        <f>IF(F65="",IF(D65="","",ROUNDDOWN(D65*F66,0)),IF(D65="","",ROUNDDOWN(D65*F65,0)))</f>
        <v/>
      </c>
      <c r="H65" s="87"/>
      <c r="I65" s="223"/>
      <c r="J65" s="28"/>
      <c r="K65" s="28"/>
      <c r="L65" s="28"/>
      <c r="M65" s="28"/>
      <c r="N65" s="230"/>
      <c r="O65" s="230"/>
      <c r="P65" s="230"/>
      <c r="Q65" s="230"/>
      <c r="R65" s="230"/>
      <c r="S65" s="230"/>
      <c r="T65" s="230"/>
      <c r="U65" s="228"/>
      <c r="V65" s="228"/>
      <c r="W65" s="228"/>
      <c r="X65" s="228"/>
    </row>
    <row r="66" spans="1:24" ht="17.45" customHeight="1">
      <c r="A66" s="72"/>
      <c r="B66" s="212"/>
      <c r="C66" s="89"/>
      <c r="D66" s="135"/>
      <c r="E66" s="127"/>
      <c r="F66" s="144"/>
      <c r="G66" s="139" t="str">
        <f>IF(D66="","",ROUNDDOWN(D66*F66,0))</f>
        <v/>
      </c>
      <c r="H66" s="86"/>
      <c r="I66" s="226" t="str">
        <f>G66</f>
        <v/>
      </c>
      <c r="J66" s="28"/>
      <c r="K66" s="28"/>
      <c r="L66" s="28"/>
      <c r="M66" s="28"/>
      <c r="N66" s="230"/>
      <c r="O66" s="230"/>
      <c r="P66" s="230"/>
      <c r="Q66" s="230"/>
      <c r="R66" s="230"/>
      <c r="S66" s="230"/>
      <c r="T66" s="230"/>
      <c r="U66" s="228"/>
      <c r="V66" s="228"/>
      <c r="W66" s="228"/>
      <c r="X66" s="228"/>
    </row>
    <row r="67" spans="1:24" ht="17.45" customHeight="1">
      <c r="A67" s="71"/>
      <c r="B67" s="98"/>
      <c r="C67" s="88"/>
      <c r="D67" s="215"/>
      <c r="E67" s="217"/>
      <c r="F67" s="143"/>
      <c r="G67" s="149" t="str">
        <f>IF(F67="",IF(D67="","",ROUNDDOWN(D67*F68,0)),IF(D67="","",ROUNDDOWN(D67*F67,0)))</f>
        <v/>
      </c>
      <c r="H67" s="87"/>
      <c r="I67" s="28"/>
      <c r="J67" s="28"/>
      <c r="K67" s="28"/>
      <c r="L67" s="28"/>
      <c r="M67" s="28"/>
      <c r="N67" s="230"/>
      <c r="O67" s="230"/>
      <c r="P67" s="230"/>
      <c r="Q67" s="230"/>
      <c r="R67" s="230"/>
      <c r="S67" s="230"/>
      <c r="T67" s="230"/>
      <c r="U67" s="228"/>
      <c r="V67" s="228"/>
      <c r="W67" s="228"/>
      <c r="X67" s="228"/>
    </row>
    <row r="68" spans="1:24" ht="17.45" customHeight="1">
      <c r="A68" s="72"/>
      <c r="B68" s="212"/>
      <c r="C68" s="89"/>
      <c r="D68" s="135"/>
      <c r="E68" s="127"/>
      <c r="F68" s="144"/>
      <c r="G68" s="139" t="str">
        <f>IF(D68="","",ROUNDDOWN(D68*F68,0))</f>
        <v/>
      </c>
      <c r="H68" s="86"/>
      <c r="I68" s="226" t="str">
        <f>G68</f>
        <v/>
      </c>
      <c r="J68" s="28"/>
      <c r="K68" s="28"/>
      <c r="L68" s="28"/>
      <c r="M68" s="28"/>
      <c r="N68" s="230"/>
      <c r="O68" s="230"/>
      <c r="P68" s="230"/>
      <c r="Q68" s="230"/>
      <c r="R68" s="230"/>
      <c r="S68" s="230"/>
      <c r="T68" s="230"/>
      <c r="U68" s="230"/>
      <c r="V68" s="230"/>
      <c r="W68" s="228"/>
      <c r="X68" s="228"/>
    </row>
    <row r="69" spans="1:24" ht="17.45" customHeight="1">
      <c r="A69" s="71"/>
      <c r="B69" s="98"/>
      <c r="C69" s="88"/>
      <c r="D69" s="215"/>
      <c r="E69" s="217"/>
      <c r="F69" s="143"/>
      <c r="G69" s="149" t="str">
        <f>IF(F69="",IF(D69="","",ROUNDDOWN(D69*F70,0)),IF(D69="","",ROUNDDOWN(D69*F69,0)))</f>
        <v/>
      </c>
      <c r="H69" s="87"/>
      <c r="I69" s="28"/>
      <c r="J69" s="28"/>
      <c r="K69" s="28"/>
      <c r="L69" s="28"/>
      <c r="M69" s="28"/>
      <c r="N69" s="230"/>
      <c r="O69" s="230"/>
      <c r="P69" s="230"/>
      <c r="Q69" s="230"/>
      <c r="R69" s="230"/>
      <c r="S69" s="230"/>
      <c r="T69" s="230"/>
      <c r="U69" s="228"/>
      <c r="V69" s="228"/>
      <c r="W69" s="228"/>
      <c r="X69" s="228"/>
    </row>
    <row r="70" spans="1:24" ht="17.45" customHeight="1">
      <c r="A70" s="72"/>
      <c r="B70" s="212"/>
      <c r="C70" s="89"/>
      <c r="D70" s="135"/>
      <c r="E70" s="127"/>
      <c r="F70" s="144"/>
      <c r="G70" s="139" t="str">
        <f>IF(D70="","",ROUNDDOWN(D70*F70,0))</f>
        <v/>
      </c>
      <c r="H70" s="86"/>
      <c r="I70" s="226" t="str">
        <f>G70</f>
        <v/>
      </c>
      <c r="J70" s="28"/>
      <c r="K70" s="28"/>
      <c r="L70" s="28"/>
      <c r="M70" s="28"/>
      <c r="N70" s="230"/>
      <c r="O70" s="230"/>
      <c r="P70" s="230"/>
      <c r="Q70" s="230"/>
      <c r="R70" s="230"/>
      <c r="S70" s="230"/>
      <c r="T70" s="230"/>
      <c r="U70" s="230"/>
      <c r="V70" s="230"/>
      <c r="W70" s="228"/>
      <c r="X70" s="228"/>
    </row>
    <row r="71" spans="1:24" ht="17.45" customHeight="1">
      <c r="A71" s="71"/>
      <c r="B71" s="98"/>
      <c r="C71" s="88"/>
      <c r="D71" s="215"/>
      <c r="E71" s="217"/>
      <c r="F71" s="143"/>
      <c r="G71" s="149" t="str">
        <f>IF(F71="",IF(D71="","",ROUNDDOWN(D71*F72,0)),IF(D71="","",ROUNDDOWN(D71*F71,0)))</f>
        <v/>
      </c>
      <c r="H71" s="87"/>
      <c r="I71" s="28"/>
      <c r="J71" s="28"/>
      <c r="K71" s="28"/>
      <c r="L71" s="28"/>
      <c r="M71" s="28"/>
      <c r="N71" s="230"/>
      <c r="O71" s="230"/>
      <c r="P71" s="230"/>
      <c r="Q71" s="230"/>
      <c r="R71" s="230"/>
      <c r="S71" s="230"/>
      <c r="T71" s="230"/>
      <c r="U71" s="228"/>
      <c r="V71" s="228"/>
      <c r="W71" s="228"/>
      <c r="X71" s="228"/>
    </row>
    <row r="72" spans="1:24" ht="17.45" customHeight="1">
      <c r="A72" s="72"/>
      <c r="B72" s="212"/>
      <c r="C72" s="89"/>
      <c r="D72" s="135"/>
      <c r="E72" s="127"/>
      <c r="F72" s="144"/>
      <c r="G72" s="139" t="str">
        <f>IF(D72="","",ROUNDDOWN(D72*F72,0))</f>
        <v/>
      </c>
      <c r="H72" s="86"/>
      <c r="I72" s="226" t="str">
        <f>G72</f>
        <v/>
      </c>
      <c r="J72" s="28"/>
      <c r="K72" s="28"/>
      <c r="L72" s="28"/>
      <c r="M72" s="28"/>
      <c r="N72" s="230"/>
      <c r="O72" s="230"/>
      <c r="P72" s="230"/>
      <c r="Q72" s="230"/>
      <c r="R72" s="230"/>
      <c r="S72" s="230"/>
      <c r="T72" s="230"/>
      <c r="U72" s="230"/>
      <c r="V72" s="230"/>
      <c r="W72" s="228"/>
      <c r="X72" s="228"/>
    </row>
    <row r="73" spans="1:24" ht="17.45" customHeight="1">
      <c r="A73" s="71"/>
      <c r="B73" s="98"/>
      <c r="C73" s="88"/>
      <c r="D73" s="215"/>
      <c r="E73" s="217"/>
      <c r="F73" s="143"/>
      <c r="G73" s="149" t="str">
        <f>IF(F73="",IF(D73="","",ROUNDDOWN(D73*F74,0)),IF(D73="","",ROUNDDOWN(D73*F73,0)))</f>
        <v/>
      </c>
      <c r="H73" s="87"/>
      <c r="I73" s="28"/>
      <c r="J73" s="28"/>
      <c r="K73" s="28"/>
      <c r="L73" s="28"/>
      <c r="M73" s="28"/>
      <c r="N73" s="230"/>
      <c r="O73" s="230"/>
      <c r="P73" s="230"/>
      <c r="Q73" s="230"/>
      <c r="R73" s="230"/>
      <c r="S73" s="230"/>
      <c r="T73" s="230"/>
      <c r="U73" s="228"/>
      <c r="V73" s="228"/>
      <c r="W73" s="228"/>
      <c r="X73" s="228"/>
    </row>
    <row r="74" spans="1:24" ht="17.45" customHeight="1">
      <c r="A74" s="72"/>
      <c r="B74" s="212"/>
      <c r="C74" s="89"/>
      <c r="D74" s="135"/>
      <c r="E74" s="127"/>
      <c r="F74" s="144"/>
      <c r="G74" s="139" t="str">
        <f>IF(D74="","",ROUNDDOWN(D74*F74,0))</f>
        <v/>
      </c>
      <c r="H74" s="86"/>
      <c r="I74" s="226" t="str">
        <f>G74</f>
        <v/>
      </c>
      <c r="J74" s="28"/>
      <c r="K74" s="28"/>
      <c r="L74" s="28"/>
      <c r="M74" s="28"/>
      <c r="N74" s="230"/>
      <c r="O74" s="230"/>
      <c r="P74" s="230"/>
      <c r="Q74" s="230"/>
      <c r="R74" s="230"/>
      <c r="S74" s="230"/>
      <c r="T74" s="230"/>
      <c r="U74" s="230"/>
      <c r="V74" s="230"/>
      <c r="W74" s="228"/>
      <c r="X74" s="228"/>
    </row>
    <row r="75" spans="1:24" ht="17.45" customHeight="1">
      <c r="A75" s="71"/>
      <c r="B75" s="98"/>
      <c r="C75" s="88"/>
      <c r="D75" s="215"/>
      <c r="E75" s="217"/>
      <c r="F75" s="143"/>
      <c r="G75" s="149" t="str">
        <f>IF(F75="",IF(D75="","",ROUNDDOWN(D75*F76,0)),IF(D75="","",ROUNDDOWN(D75*F75,0)))</f>
        <v/>
      </c>
      <c r="H75" s="87"/>
      <c r="I75" s="28"/>
      <c r="J75" s="28"/>
      <c r="K75" s="28"/>
      <c r="L75" s="28"/>
      <c r="M75" s="28"/>
      <c r="N75" s="230"/>
      <c r="O75" s="230"/>
      <c r="P75" s="230"/>
      <c r="Q75" s="230"/>
      <c r="R75" s="230"/>
      <c r="S75" s="230"/>
      <c r="T75" s="230"/>
      <c r="U75" s="228"/>
      <c r="V75" s="228"/>
      <c r="W75" s="228"/>
      <c r="X75" s="228"/>
    </row>
    <row r="76" spans="1:24" ht="17.45" customHeight="1">
      <c r="A76" s="72"/>
      <c r="B76" s="212"/>
      <c r="C76" s="89"/>
      <c r="D76" s="135"/>
      <c r="E76" s="127"/>
      <c r="F76" s="144"/>
      <c r="G76" s="139" t="str">
        <f>IF(D76="","",ROUNDDOWN(D76*F76,0))</f>
        <v/>
      </c>
      <c r="H76" s="86"/>
      <c r="I76" s="226" t="str">
        <f>G76</f>
        <v/>
      </c>
      <c r="J76" s="28"/>
      <c r="K76" s="28"/>
      <c r="L76" s="28"/>
      <c r="M76" s="28"/>
      <c r="N76" s="230"/>
      <c r="O76" s="230"/>
      <c r="P76" s="230"/>
      <c r="Q76" s="230"/>
      <c r="R76" s="230"/>
      <c r="S76" s="230"/>
      <c r="T76" s="230"/>
      <c r="U76" s="230"/>
      <c r="V76" s="230"/>
      <c r="W76" s="228"/>
      <c r="X76" s="228"/>
    </row>
    <row r="77" spans="1:24" ht="17.45" customHeight="1">
      <c r="A77" s="71"/>
      <c r="B77" s="98"/>
      <c r="C77" s="88"/>
      <c r="D77" s="215"/>
      <c r="E77" s="217"/>
      <c r="F77" s="143"/>
      <c r="G77" s="149" t="str">
        <f>IF(F77="",IF(D77="","",ROUNDDOWN(D77*F78,0)),IF(D77="","",ROUNDDOWN(D77*F77,0)))</f>
        <v/>
      </c>
      <c r="H77" s="87"/>
      <c r="I77" s="28"/>
      <c r="J77" s="28"/>
      <c r="K77" s="28"/>
      <c r="L77" s="28"/>
      <c r="M77" s="28"/>
      <c r="N77" s="230"/>
      <c r="O77" s="230"/>
      <c r="P77" s="230"/>
      <c r="Q77" s="230"/>
      <c r="R77" s="230"/>
      <c r="S77" s="230"/>
      <c r="T77" s="230"/>
      <c r="U77" s="228"/>
      <c r="V77" s="228"/>
      <c r="W77" s="228"/>
      <c r="X77" s="228"/>
    </row>
    <row r="78" spans="1:24" ht="17.45" customHeight="1">
      <c r="A78" s="72"/>
      <c r="B78" s="212"/>
      <c r="C78" s="89"/>
      <c r="D78" s="135"/>
      <c r="E78" s="127"/>
      <c r="F78" s="144"/>
      <c r="G78" s="139" t="str">
        <f>IF(D78="","",ROUNDDOWN(D78*F78,0))</f>
        <v/>
      </c>
      <c r="H78" s="86"/>
      <c r="I78" s="226" t="str">
        <f>G78</f>
        <v/>
      </c>
      <c r="J78" s="28"/>
      <c r="K78" s="28"/>
      <c r="L78" s="28"/>
      <c r="M78" s="28"/>
      <c r="N78" s="230"/>
      <c r="O78" s="230"/>
      <c r="P78" s="230"/>
      <c r="Q78" s="230"/>
      <c r="R78" s="230"/>
      <c r="S78" s="230"/>
      <c r="T78" s="230"/>
      <c r="U78" s="230"/>
      <c r="V78" s="230"/>
      <c r="W78" s="228"/>
      <c r="X78" s="228"/>
    </row>
    <row r="79" spans="1:24" ht="17.45" customHeight="1">
      <c r="A79" s="71"/>
      <c r="B79" s="98"/>
      <c r="C79" s="88"/>
      <c r="D79" s="215"/>
      <c r="E79" s="217"/>
      <c r="F79" s="143"/>
      <c r="G79" s="149" t="str">
        <f>IF(F79="",IF(D79="","",ROUNDDOWN(D79*F80,0)),IF(D79="","",ROUNDDOWN(D79*F79,0)))</f>
        <v/>
      </c>
      <c r="H79" s="87"/>
      <c r="I79" s="28"/>
      <c r="J79" s="28"/>
      <c r="K79" s="28"/>
      <c r="L79" s="28"/>
      <c r="M79" s="28"/>
      <c r="N79" s="230"/>
      <c r="O79" s="230"/>
      <c r="P79" s="230"/>
      <c r="Q79" s="230"/>
      <c r="R79" s="230"/>
      <c r="S79" s="230"/>
      <c r="T79" s="230"/>
      <c r="U79" s="228"/>
      <c r="V79" s="228"/>
      <c r="W79" s="228"/>
      <c r="X79" s="228"/>
    </row>
    <row r="80" spans="1:24" ht="17.45" customHeight="1">
      <c r="A80" s="72"/>
      <c r="B80" s="212"/>
      <c r="C80" s="89"/>
      <c r="D80" s="216"/>
      <c r="E80" s="127"/>
      <c r="F80" s="144"/>
      <c r="G80" s="139" t="str">
        <f>IF(D80="","",ROUNDDOWN(D80*F80,0))</f>
        <v/>
      </c>
      <c r="H80" s="86"/>
      <c r="I80" s="226" t="str">
        <f>G80</f>
        <v/>
      </c>
      <c r="J80" s="28"/>
      <c r="K80" s="28"/>
      <c r="L80" s="28"/>
      <c r="M80" s="28"/>
      <c r="N80" s="230"/>
      <c r="O80" s="230"/>
      <c r="P80" s="230"/>
      <c r="Q80" s="230"/>
      <c r="R80" s="230"/>
      <c r="S80" s="230"/>
      <c r="T80" s="230"/>
      <c r="U80" s="230"/>
      <c r="V80" s="230"/>
      <c r="W80" s="228"/>
      <c r="X80" s="228"/>
    </row>
    <row r="81" spans="1:24" ht="17.45" customHeight="1">
      <c r="A81" s="71"/>
      <c r="B81" s="98"/>
      <c r="C81" s="88"/>
      <c r="D81" s="215"/>
      <c r="E81" s="217"/>
      <c r="F81" s="143"/>
      <c r="G81" s="149" t="str">
        <f>IF(F81="",IF(D81="","",ROUNDDOWN(D81*F82,0)),IF(D81="","",ROUNDDOWN(D81*F81,0)))</f>
        <v/>
      </c>
      <c r="H81" s="87"/>
      <c r="I81" s="28"/>
      <c r="J81" s="28"/>
      <c r="K81" s="28"/>
      <c r="L81" s="28"/>
      <c r="M81" s="28"/>
      <c r="N81" s="230"/>
      <c r="O81" s="230"/>
      <c r="P81" s="230"/>
      <c r="Q81" s="230"/>
      <c r="R81" s="230"/>
      <c r="S81" s="230"/>
      <c r="T81" s="230"/>
      <c r="U81" s="228"/>
      <c r="V81" s="228"/>
      <c r="W81" s="228"/>
      <c r="X81" s="228"/>
    </row>
    <row r="82" spans="1:24" ht="17.45" customHeight="1">
      <c r="A82" s="72"/>
      <c r="B82" s="212"/>
      <c r="C82" s="89"/>
      <c r="D82" s="135"/>
      <c r="E82" s="127"/>
      <c r="F82" s="144"/>
      <c r="G82" s="139" t="str">
        <f>IF(D82="","",ROUNDDOWN(D82*F82,0))</f>
        <v/>
      </c>
      <c r="H82" s="86"/>
      <c r="I82" s="226" t="str">
        <f>G82</f>
        <v/>
      </c>
      <c r="J82" s="28"/>
      <c r="K82" s="28"/>
      <c r="L82" s="28"/>
      <c r="M82" s="28"/>
      <c r="N82" s="230"/>
      <c r="O82" s="230"/>
      <c r="P82" s="230"/>
      <c r="Q82" s="230"/>
      <c r="R82" s="230"/>
      <c r="S82" s="230"/>
      <c r="T82" s="230"/>
      <c r="U82" s="230"/>
      <c r="V82" s="230"/>
      <c r="W82" s="228"/>
      <c r="X82" s="228"/>
    </row>
    <row r="83" spans="1:24" ht="17.45" customHeight="1">
      <c r="A83" s="71"/>
      <c r="B83" s="98"/>
      <c r="C83" s="88"/>
      <c r="D83" s="215"/>
      <c r="E83" s="217"/>
      <c r="F83" s="143"/>
      <c r="G83" s="149" t="str">
        <f>IF(F83="",IF(D83="","",ROUNDDOWN(D83*F84,0)),IF(D83="","",ROUNDDOWN(D83*F83,0)))</f>
        <v/>
      </c>
      <c r="H83" s="87"/>
      <c r="I83" s="223"/>
      <c r="J83" s="28"/>
      <c r="K83" s="28"/>
      <c r="L83" s="28"/>
      <c r="M83" s="28"/>
      <c r="N83" s="230"/>
      <c r="O83" s="230"/>
      <c r="P83" s="230"/>
      <c r="Q83" s="230"/>
      <c r="R83" s="230"/>
      <c r="S83" s="230"/>
      <c r="T83" s="230"/>
      <c r="U83" s="228"/>
      <c r="V83" s="228"/>
      <c r="W83" s="228"/>
      <c r="X83" s="228"/>
    </row>
    <row r="84" spans="1:24" ht="17.45" customHeight="1">
      <c r="A84" s="72"/>
      <c r="B84" s="212"/>
      <c r="C84" s="89"/>
      <c r="D84" s="135"/>
      <c r="E84" s="127"/>
      <c r="F84" s="144"/>
      <c r="G84" s="139" t="str">
        <f>IF(D84="","",ROUNDDOWN(D84*F84,0))</f>
        <v/>
      </c>
      <c r="H84" s="86"/>
      <c r="I84" s="226" t="str">
        <f>G84</f>
        <v/>
      </c>
      <c r="J84" s="28"/>
      <c r="K84" s="28"/>
      <c r="L84" s="28"/>
      <c r="M84" s="28"/>
      <c r="N84" s="230"/>
      <c r="O84" s="230"/>
      <c r="P84" s="230"/>
      <c r="Q84" s="230"/>
      <c r="R84" s="230"/>
      <c r="S84" s="230"/>
      <c r="T84" s="230"/>
      <c r="U84" s="230"/>
      <c r="V84" s="230"/>
      <c r="W84" s="228"/>
      <c r="X84" s="228"/>
    </row>
    <row r="85" spans="1:24" ht="17.45" customHeight="1">
      <c r="A85" s="71"/>
      <c r="B85" s="98"/>
      <c r="C85" s="88"/>
      <c r="D85" s="133"/>
      <c r="E85" s="217"/>
      <c r="F85" s="143"/>
      <c r="G85" s="149" t="str">
        <f>IF(F85="",IF(D85="","",ROUNDDOWN(D85*F86,0)),IF(D85="","",ROUNDDOWN(D85*F85,0)))</f>
        <v/>
      </c>
      <c r="H85" s="87"/>
      <c r="I85" s="223"/>
      <c r="J85" s="28"/>
      <c r="K85" s="28"/>
      <c r="L85" s="28"/>
      <c r="M85" s="28"/>
      <c r="N85" s="230"/>
      <c r="O85" s="230"/>
      <c r="P85" s="230"/>
      <c r="Q85" s="230"/>
      <c r="R85" s="230"/>
      <c r="S85" s="230"/>
      <c r="T85" s="230"/>
      <c r="U85" s="228"/>
      <c r="V85" s="228"/>
      <c r="W85" s="228"/>
      <c r="X85" s="228"/>
    </row>
    <row r="86" spans="1:24" ht="17.45" customHeight="1">
      <c r="A86" s="72"/>
      <c r="B86" s="212"/>
      <c r="C86" s="89"/>
      <c r="D86" s="135"/>
      <c r="E86" s="127"/>
      <c r="F86" s="144"/>
      <c r="G86" s="139" t="str">
        <f>IF(D86="","",ROUNDDOWN(D86*F86,0))</f>
        <v/>
      </c>
      <c r="H86" s="86"/>
      <c r="I86" s="226" t="str">
        <f>G86</f>
        <v/>
      </c>
      <c r="J86" s="28"/>
      <c r="K86" s="28"/>
      <c r="L86" s="28"/>
      <c r="M86" s="28"/>
      <c r="N86" s="230"/>
      <c r="O86" s="230"/>
      <c r="P86" s="230"/>
      <c r="Q86" s="230"/>
      <c r="R86" s="230"/>
      <c r="S86" s="230"/>
      <c r="T86" s="230"/>
      <c r="U86" s="230"/>
      <c r="V86" s="230"/>
      <c r="W86" s="228"/>
      <c r="X86" s="228"/>
    </row>
    <row r="87" spans="1:24" ht="17.45" customHeight="1">
      <c r="A87" s="71"/>
      <c r="B87" s="98"/>
      <c r="C87" s="88"/>
      <c r="D87" s="133"/>
      <c r="E87" s="217"/>
      <c r="F87" s="143"/>
      <c r="G87" s="149" t="str">
        <f>IF(F87="",IF(D87="","",ROUNDDOWN(D87*F88,0)),IF(D87="","",ROUNDDOWN(D87*F87,0)))</f>
        <v/>
      </c>
      <c r="H87" s="87"/>
      <c r="I87" s="223"/>
      <c r="J87" s="28"/>
      <c r="K87" s="28"/>
      <c r="L87" s="28"/>
      <c r="M87" s="28"/>
      <c r="N87" s="230"/>
      <c r="O87" s="230"/>
      <c r="P87" s="230"/>
      <c r="Q87" s="230"/>
      <c r="R87" s="230"/>
      <c r="S87" s="230"/>
      <c r="T87" s="230"/>
      <c r="U87" s="228"/>
      <c r="V87" s="228"/>
      <c r="W87" s="228"/>
      <c r="X87" s="228"/>
    </row>
    <row r="88" spans="1:24" ht="17.45" customHeight="1">
      <c r="A88" s="72"/>
      <c r="B88" s="212"/>
      <c r="C88" s="89"/>
      <c r="D88" s="135"/>
      <c r="E88" s="127"/>
      <c r="F88" s="144"/>
      <c r="G88" s="139" t="str">
        <f>IF(D88="","",ROUNDDOWN(D88*F88,0))</f>
        <v/>
      </c>
      <c r="H88" s="86"/>
      <c r="I88" s="226" t="str">
        <f>G88</f>
        <v/>
      </c>
      <c r="J88" s="28"/>
      <c r="K88" s="28"/>
      <c r="L88" s="28"/>
      <c r="M88" s="28"/>
      <c r="N88" s="230"/>
      <c r="O88" s="230"/>
      <c r="P88" s="230"/>
      <c r="Q88" s="230"/>
      <c r="R88" s="230"/>
      <c r="S88" s="230"/>
      <c r="T88" s="230"/>
      <c r="U88" s="230"/>
      <c r="V88" s="230"/>
      <c r="W88" s="228"/>
      <c r="X88" s="228"/>
    </row>
    <row r="89" spans="1:24" ht="17.45" customHeight="1">
      <c r="A89" s="71"/>
      <c r="B89" s="98"/>
      <c r="C89" s="88"/>
      <c r="D89" s="215"/>
      <c r="E89" s="217"/>
      <c r="F89" s="143"/>
      <c r="G89" s="149" t="str">
        <f>IF(F89="",IF(D89="","",ROUNDDOWN(D89*F90,0)),IF(D89="","",ROUNDDOWN(D89*F89,0)))</f>
        <v/>
      </c>
      <c r="H89" s="87"/>
      <c r="I89" s="223"/>
      <c r="J89" s="28"/>
      <c r="K89" s="28"/>
      <c r="L89" s="28"/>
      <c r="M89" s="28"/>
      <c r="N89" s="230"/>
      <c r="O89" s="230"/>
      <c r="P89" s="230"/>
      <c r="Q89" s="230"/>
      <c r="R89" s="230"/>
      <c r="S89" s="230"/>
      <c r="T89" s="230"/>
      <c r="U89" s="228"/>
      <c r="V89" s="228"/>
      <c r="W89" s="228"/>
      <c r="X89" s="228"/>
    </row>
    <row r="90" spans="1:24" ht="17.45" customHeight="1">
      <c r="A90" s="72"/>
      <c r="B90" s="212"/>
      <c r="C90" s="89"/>
      <c r="D90" s="216"/>
      <c r="E90" s="127"/>
      <c r="F90" s="144"/>
      <c r="G90" s="139" t="str">
        <f>IF(D90="","",ROUNDDOWN(D90*F90,0))</f>
        <v/>
      </c>
      <c r="H90" s="86"/>
      <c r="I90" s="236" t="str">
        <f>G90</f>
        <v/>
      </c>
      <c r="J90" s="28"/>
      <c r="K90" s="28"/>
      <c r="L90" s="28"/>
      <c r="M90" s="28"/>
      <c r="N90" s="230"/>
      <c r="O90" s="230"/>
      <c r="P90" s="230"/>
      <c r="Q90" s="230"/>
      <c r="R90" s="230"/>
      <c r="S90" s="230"/>
      <c r="T90" s="230"/>
      <c r="U90" s="228"/>
      <c r="V90" s="228"/>
      <c r="W90" s="228"/>
      <c r="X90" s="228"/>
    </row>
    <row r="91" spans="1:24" ht="17.45" customHeight="1">
      <c r="A91" s="71"/>
      <c r="B91" s="98"/>
      <c r="C91" s="88"/>
      <c r="D91" s="215"/>
      <c r="E91" s="217"/>
      <c r="F91" s="143"/>
      <c r="G91" s="143"/>
      <c r="H91" s="87"/>
      <c r="I91" s="223"/>
      <c r="J91" s="28"/>
      <c r="K91" s="28"/>
      <c r="L91" s="28"/>
      <c r="M91" s="28"/>
      <c r="N91" s="230"/>
      <c r="O91" s="230"/>
      <c r="P91" s="230"/>
      <c r="Q91" s="230"/>
      <c r="R91" s="230"/>
      <c r="S91" s="230"/>
      <c r="T91" s="230"/>
      <c r="U91" s="228"/>
      <c r="V91" s="228"/>
      <c r="W91" s="228"/>
      <c r="X91" s="228"/>
    </row>
    <row r="92" spans="1:24" ht="17.45" customHeight="1">
      <c r="A92" s="72"/>
      <c r="B92" s="93" t="s">
        <v>46</v>
      </c>
      <c r="C92" s="89"/>
      <c r="D92" s="216"/>
      <c r="E92" s="127"/>
      <c r="F92" s="144"/>
      <c r="G92" s="221">
        <f>I92</f>
        <v>0</v>
      </c>
      <c r="H92" s="86"/>
      <c r="I92" s="223">
        <f>SUM(I63:I90)</f>
        <v>0</v>
      </c>
      <c r="J92" s="28"/>
      <c r="K92" s="28"/>
      <c r="L92" s="28"/>
      <c r="M92" s="28"/>
      <c r="N92" s="230"/>
      <c r="O92" s="230"/>
      <c r="P92" s="230"/>
      <c r="Q92" s="230"/>
      <c r="R92" s="230"/>
      <c r="S92" s="230"/>
      <c r="T92" s="230"/>
      <c r="U92" s="230"/>
      <c r="V92" s="230"/>
      <c r="W92" s="228"/>
      <c r="X92" s="228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phoneticPr fontId="20"/>
  <printOptions horizontalCentered="1" verticalCentered="1"/>
  <pageMargins left="0.35433070866141736" right="0.39370078740157483" top="0.82677165354330717" bottom="0.59055118110236227" header="0.51181102362204722" footer="0.51181102362204722"/>
  <pageSetup paperSize="9" scale="95" fitToWidth="1" fitToHeight="1" orientation="landscape" usePrinterDefaults="1" r:id="rId1"/>
  <headerFooter alignWithMargins="0"/>
  <rowBreaks count="1" manualBreakCount="1">
    <brk id="32" max="7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表紙</vt:lpstr>
      <vt:lpstr>総括</vt:lpstr>
      <vt:lpstr>建築工事総括</vt:lpstr>
      <vt:lpstr>建築工事（救助訓練塔）総括</vt:lpstr>
      <vt:lpstr>直接仮設工事）</vt:lpstr>
      <vt:lpstr>土工事</vt:lpstr>
      <vt:lpstr>地業工事</vt:lpstr>
      <vt:lpstr>鉄筋工事</vt:lpstr>
      <vt:lpstr>コンクリート工事</vt:lpstr>
      <vt:lpstr>型枠工事</vt:lpstr>
      <vt:lpstr>鉄骨工事</vt:lpstr>
      <vt:lpstr>防水工事</vt:lpstr>
      <vt:lpstr>外装工事</vt:lpstr>
      <vt:lpstr>金属工事</vt:lpstr>
      <vt:lpstr>金属製建具工事</vt:lpstr>
      <vt:lpstr>ガラス工事</vt:lpstr>
      <vt:lpstr>内装工事</vt:lpstr>
      <vt:lpstr>雑工事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toshi</dc:creator>
  <cp:lastModifiedBy>567</cp:lastModifiedBy>
  <cp:lastPrinted>2023-08-29T02:17:20Z</cp:lastPrinted>
  <dcterms:created xsi:type="dcterms:W3CDTF">2001-04-20T00:10:59Z</dcterms:created>
  <dcterms:modified xsi:type="dcterms:W3CDTF">2023-10-17T23:23:12Z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2023-10-17T23:23:12Z</vt:filetime>
  </property>
</Properties>
</file>