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M:\309人口政策推進室\14ふじのくに少子化突破展開事業\02_遠距離通学助成\◎交付事務\"/>
    </mc:Choice>
  </mc:AlternateContent>
  <bookViews>
    <workbookView xWindow="0" yWindow="0" windowWidth="20490" windowHeight="7530"/>
  </bookViews>
  <sheets>
    <sheet name="月額算算出シート" sheetId="1" r:id="rId1"/>
  </sheets>
  <definedNames>
    <definedName name="_xlnm.Print_Area" localSheetId="0">月額算算出シート!$A$1:$N$30</definedName>
  </definedNames>
  <calcPr calcId="162913"/>
</workbook>
</file>

<file path=xl/calcChain.xml><?xml version="1.0" encoding="utf-8"?>
<calcChain xmlns="http://schemas.openxmlformats.org/spreadsheetml/2006/main">
  <c r="G26" i="1" l="1"/>
  <c r="I26" i="1" s="1"/>
  <c r="K26" i="1" s="1"/>
  <c r="G25" i="1"/>
  <c r="I25" i="1" s="1"/>
  <c r="K25" i="1" s="1"/>
  <c r="G24" i="1"/>
  <c r="I24" i="1" s="1"/>
  <c r="K24" i="1" s="1"/>
  <c r="G23" i="1"/>
  <c r="I23" i="1" s="1"/>
  <c r="K23" i="1" s="1"/>
  <c r="G22" i="1"/>
  <c r="I22" i="1" s="1"/>
  <c r="K22" i="1" s="1"/>
  <c r="G21" i="1"/>
  <c r="I21" i="1" s="1"/>
  <c r="K21" i="1" s="1"/>
  <c r="G20" i="1"/>
  <c r="I20" i="1" s="1"/>
  <c r="K20" i="1" s="1"/>
  <c r="F18" i="1"/>
  <c r="D18" i="1"/>
  <c r="B18" i="1"/>
  <c r="L15" i="1"/>
  <c r="L13" i="1"/>
  <c r="N13" i="1" s="1"/>
  <c r="N12" i="1"/>
  <c r="L12" i="1"/>
  <c r="I12" i="1"/>
  <c r="D12" i="1"/>
  <c r="N11" i="1"/>
  <c r="L11" i="1"/>
  <c r="I11" i="1"/>
  <c r="D11" i="1"/>
  <c r="N10" i="1"/>
  <c r="L10" i="1"/>
  <c r="I10" i="1"/>
  <c r="D10" i="1"/>
  <c r="L9" i="1"/>
  <c r="G9" i="1"/>
  <c r="G10" i="1" s="1"/>
  <c r="B9" i="1"/>
  <c r="B10" i="1" s="1"/>
  <c r="O20" i="1" l="1"/>
  <c r="M20" i="1" s="1"/>
  <c r="O23" i="1"/>
  <c r="M23" i="1" s="1"/>
  <c r="O21" i="1"/>
  <c r="M21" i="1" s="1"/>
  <c r="O24" i="1"/>
  <c r="M24" i="1" s="1"/>
  <c r="B15" i="1"/>
  <c r="G15" i="1"/>
  <c r="O22" i="1"/>
  <c r="M22" i="1" s="1"/>
  <c r="O25" i="1"/>
  <c r="M25" i="1"/>
  <c r="O26" i="1"/>
  <c r="M26" i="1" s="1"/>
  <c r="M27" i="1" l="1"/>
  <c r="G12" i="1"/>
  <c r="G11" i="1"/>
  <c r="G13" i="1" s="1"/>
  <c r="I13" i="1" s="1"/>
  <c r="B12" i="1"/>
  <c r="B11" i="1"/>
  <c r="B13" i="1" l="1"/>
  <c r="D13" i="1" s="1"/>
</calcChain>
</file>

<file path=xl/sharedStrings.xml><?xml version="1.0" encoding="utf-8"?>
<sst xmlns="http://schemas.openxmlformats.org/spreadsheetml/2006/main" count="81" uniqueCount="32">
  <si>
    <t>購入額との差分</t>
    <rPh sb="0" eb="2">
      <t>コウニュウ</t>
    </rPh>
    <rPh sb="2" eb="3">
      <t>ガク</t>
    </rPh>
    <rPh sb="5" eb="7">
      <t>サブン</t>
    </rPh>
    <phoneticPr fontId="1"/>
  </si>
  <si>
    <t>カ月</t>
    <rPh sb="1" eb="2">
      <t>ゲツ</t>
    </rPh>
    <phoneticPr fontId="1"/>
  </si>
  <si>
    <t>定期券Ｂ</t>
    <rPh sb="0" eb="3">
      <t>テイキケン</t>
    </rPh>
    <phoneticPr fontId="1"/>
  </si>
  <si>
    <t>月数</t>
    <rPh sb="0" eb="2">
      <t>ツキスウ</t>
    </rPh>
    <phoneticPr fontId="1"/>
  </si>
  <si>
    <t>購入額</t>
    <rPh sb="0" eb="2">
      <t>コウニュウ</t>
    </rPh>
    <rPh sb="2" eb="3">
      <t>ガク</t>
    </rPh>
    <phoneticPr fontId="1"/>
  </si>
  <si>
    <t>今回計算金額</t>
    <rPh sb="0" eb="2">
      <t>コンカイ</t>
    </rPh>
    <rPh sb="2" eb="4">
      <t>ケイサン</t>
    </rPh>
    <rPh sb="4" eb="6">
      <t>キンガク</t>
    </rPh>
    <phoneticPr fontId="1"/>
  </si>
  <si>
    <t>円</t>
    <rPh sb="0" eb="1">
      <t>エン</t>
    </rPh>
    <phoneticPr fontId="1"/>
  </si>
  <si>
    <t>（参考）</t>
    <rPh sb="1" eb="3">
      <t>サンコウ</t>
    </rPh>
    <phoneticPr fontId="1"/>
  </si>
  <si>
    <t>始期月の日数</t>
    <rPh sb="0" eb="2">
      <t>シキ</t>
    </rPh>
    <rPh sb="2" eb="3">
      <t>ツキ</t>
    </rPh>
    <rPh sb="4" eb="6">
      <t>ニッスウ</t>
    </rPh>
    <phoneticPr fontId="1"/>
  </si>
  <si>
    <t>日</t>
    <rPh sb="0" eb="1">
      <t>ニチ</t>
    </rPh>
    <phoneticPr fontId="1"/>
  </si>
  <si>
    <t>（上限額）</t>
    <rPh sb="1" eb="3">
      <t>ジョウゲン</t>
    </rPh>
    <rPh sb="3" eb="4">
      <t>ガク</t>
    </rPh>
    <phoneticPr fontId="1"/>
  </si>
  <si>
    <t>終期月の日数</t>
    <rPh sb="0" eb="2">
      <t>シュウキ</t>
    </rPh>
    <rPh sb="2" eb="3">
      <t>ツキ</t>
    </rPh>
    <rPh sb="4" eb="6">
      <t>ニッスウ</t>
    </rPh>
    <phoneticPr fontId="1"/>
  </si>
  <si>
    <t>定期券 Ａ</t>
    <rPh sb="0" eb="3">
      <t>テイキケン</t>
    </rPh>
    <phoneticPr fontId="1"/>
  </si>
  <si>
    <t>日割り対象額</t>
    <rPh sb="0" eb="2">
      <t>ヒワ</t>
    </rPh>
    <rPh sb="3" eb="5">
      <t>タイショウ</t>
    </rPh>
    <rPh sb="5" eb="6">
      <t>ガク</t>
    </rPh>
    <phoneticPr fontId="1"/>
  </si>
  <si>
    <t>中間月の合計</t>
    <rPh sb="0" eb="2">
      <t>チュウカン</t>
    </rPh>
    <rPh sb="2" eb="3">
      <t>ヅキ</t>
    </rPh>
    <rPh sb="4" eb="6">
      <t>ゴウケイ</t>
    </rPh>
    <phoneticPr fontId="1"/>
  </si>
  <si>
    <t>定期券 B</t>
    <rPh sb="0" eb="3">
      <t>テイキケン</t>
    </rPh>
    <phoneticPr fontId="1"/>
  </si>
  <si>
    <t>始期月分（日割）</t>
    <rPh sb="0" eb="2">
      <t>シキ</t>
    </rPh>
    <rPh sb="2" eb="3">
      <t>ツキ</t>
    </rPh>
    <rPh sb="3" eb="4">
      <t>ブン</t>
    </rPh>
    <rPh sb="5" eb="7">
      <t>ヒワリ</t>
    </rPh>
    <phoneticPr fontId="1"/>
  </si>
  <si>
    <t>終期月分（日割）</t>
    <rPh sb="0" eb="2">
      <t>シュウキ</t>
    </rPh>
    <rPh sb="2" eb="3">
      <t>ツキ</t>
    </rPh>
    <rPh sb="3" eb="4">
      <t>ブン</t>
    </rPh>
    <rPh sb="5" eb="7">
      <t>ヒワリ</t>
    </rPh>
    <phoneticPr fontId="1"/>
  </si>
  <si>
    <t>助成対象</t>
    <rPh sb="0" eb="2">
      <t>ジョセイ</t>
    </rPh>
    <rPh sb="2" eb="4">
      <t>タイショウ</t>
    </rPh>
    <phoneticPr fontId="1"/>
  </si>
  <si>
    <t>定期券 Ｃ</t>
    <rPh sb="0" eb="3">
      <t>テイキケン</t>
    </rPh>
    <phoneticPr fontId="1"/>
  </si>
  <si>
    <t>定期券Ａ</t>
    <rPh sb="0" eb="2">
      <t>テイキ</t>
    </rPh>
    <rPh sb="2" eb="3">
      <t>ケン</t>
    </rPh>
    <phoneticPr fontId="1"/>
  </si>
  <si>
    <t>定期券Ｃ</t>
    <rPh sb="0" eb="3">
      <t>テイキケン</t>
    </rPh>
    <phoneticPr fontId="1"/>
  </si>
  <si>
    <t>月別購入額</t>
    <rPh sb="0" eb="2">
      <t>ツキベツ</t>
    </rPh>
    <rPh sb="2" eb="4">
      <t>コウニュウ</t>
    </rPh>
    <rPh sb="4" eb="5">
      <t>ガク</t>
    </rPh>
    <phoneticPr fontId="1"/>
  </si>
  <si>
    <t>通学定期券購入額　月別計算書</t>
    <rPh sb="0" eb="2">
      <t>ツウガク</t>
    </rPh>
    <rPh sb="2" eb="5">
      <t>テイキケン</t>
    </rPh>
    <rPh sb="5" eb="7">
      <t>コウニュウ</t>
    </rPh>
    <rPh sb="7" eb="8">
      <t>ガク</t>
    </rPh>
    <rPh sb="9" eb="11">
      <t>ツキベツ</t>
    </rPh>
    <rPh sb="11" eb="14">
      <t>ケイサンショ</t>
    </rPh>
    <phoneticPr fontId="1"/>
  </si>
  <si>
    <t>1/2の額</t>
    <rPh sb="4" eb="5">
      <t>ガク</t>
    </rPh>
    <phoneticPr fontId="1"/>
  </si>
  <si>
    <t>中間月の１月分</t>
    <rPh sb="0" eb="2">
      <t>チュウカン</t>
    </rPh>
    <rPh sb="2" eb="3">
      <t>ツキ</t>
    </rPh>
    <rPh sb="5" eb="6">
      <t>ツキ</t>
    </rPh>
    <rPh sb="6" eb="7">
      <t>ブン</t>
    </rPh>
    <phoneticPr fontId="1"/>
  </si>
  <si>
    <t>既交付額</t>
    <rPh sb="0" eb="1">
      <t>キ</t>
    </rPh>
    <rPh sb="1" eb="3">
      <t>コウフ</t>
    </rPh>
    <rPh sb="3" eb="4">
      <t>ガク</t>
    </rPh>
    <phoneticPr fontId="1"/>
  </si>
  <si>
    <t>今回申請金額</t>
    <rPh sb="0" eb="2">
      <t>コンカイ</t>
    </rPh>
    <rPh sb="2" eb="4">
      <t>シンセイ</t>
    </rPh>
    <rPh sb="4" eb="5">
      <t>キン</t>
    </rPh>
    <rPh sb="5" eb="6">
      <t>ガク</t>
    </rPh>
    <phoneticPr fontId="1"/>
  </si>
  <si>
    <t>計</t>
    <rPh sb="0" eb="1">
      <t>ケイ</t>
    </rPh>
    <phoneticPr fontId="1"/>
  </si>
  <si>
    <t>参考</t>
    <rPh sb="0" eb="2">
      <t>サンコウ</t>
    </rPh>
    <phoneticPr fontId="1"/>
  </si>
  <si>
    <r>
      <t>月別集計</t>
    </r>
    <r>
      <rPr>
        <sz val="11"/>
        <color rgb="FFFF0000"/>
        <rFont val="ＭＳ Ｐゴシック"/>
        <family val="3"/>
        <charset val="128"/>
      </rPr>
      <t>（手入力）</t>
    </r>
    <rPh sb="0" eb="2">
      <t>ツキベツ</t>
    </rPh>
    <rPh sb="2" eb="4">
      <t>シュウケイ</t>
    </rPh>
    <rPh sb="5" eb="6">
      <t>テ</t>
    </rPh>
    <rPh sb="6" eb="8">
      <t>ニュウリョク</t>
    </rPh>
    <phoneticPr fontId="1"/>
  </si>
  <si>
    <t>対象月</t>
    <rPh sb="0" eb="2">
      <t>タイショウ</t>
    </rPh>
    <rPh sb="2" eb="3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</si>
</sst>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&quot;カ月計&quot;"/>
    <numFmt numFmtId="177" formatCode="0&quot;日分&quot;"/>
  </numFmts>
  <fonts count="9" x14ac:knownFonts="1">
    <font>
      <sz val="11"/>
      <color theme="1"/>
      <name val="游ゴシック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right" vertical="center"/>
      <protection locked="0"/>
    </xf>
    <xf numFmtId="38" fontId="2" fillId="3" borderId="1" xfId="1" applyFont="1" applyFill="1" applyBorder="1" applyProtection="1">
      <alignment vertical="center"/>
      <protection locked="0"/>
    </xf>
    <xf numFmtId="38" fontId="2" fillId="0" borderId="1" xfId="1" applyFont="1" applyBorder="1">
      <alignment vertical="center"/>
    </xf>
    <xf numFmtId="38" fontId="2" fillId="2" borderId="1" xfId="1" applyFont="1" applyFill="1" applyBorder="1" applyAlignment="1" applyProtection="1">
      <alignment vertical="center"/>
      <protection locked="0"/>
    </xf>
    <xf numFmtId="0" fontId="2" fillId="0" borderId="0" xfId="0" applyFont="1" applyBorder="1">
      <alignment vertical="center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5" fillId="0" borderId="0" xfId="0" applyNumberFormat="1" applyFont="1">
      <alignment vertical="center"/>
    </xf>
    <xf numFmtId="0" fontId="2" fillId="0" borderId="3" xfId="0" applyFont="1" applyBorder="1">
      <alignment vertical="center"/>
    </xf>
    <xf numFmtId="38" fontId="2" fillId="0" borderId="3" xfId="1" applyFont="1" applyBorder="1">
      <alignment vertical="center"/>
    </xf>
    <xf numFmtId="38" fontId="2" fillId="2" borderId="1" xfId="1" applyFont="1" applyFill="1" applyBorder="1" applyProtection="1">
      <alignment vertical="center"/>
      <protection locked="0"/>
    </xf>
    <xf numFmtId="38" fontId="2" fillId="2" borderId="4" xfId="1" applyFont="1" applyFill="1" applyBorder="1" applyAlignment="1" applyProtection="1">
      <alignment horizontal="right" vertical="center"/>
      <protection locked="0"/>
    </xf>
    <xf numFmtId="38" fontId="2" fillId="0" borderId="5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5" fillId="0" borderId="2" xfId="1" applyFont="1" applyBorder="1">
      <alignment vertical="center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2" fillId="2" borderId="1" xfId="1" applyFont="1" applyFill="1" applyBorder="1" applyAlignment="1" applyProtection="1">
      <alignment vertical="center"/>
      <protection locked="0"/>
    </xf>
    <xf numFmtId="38" fontId="2" fillId="0" borderId="1" xfId="1" applyFont="1" applyBorder="1" applyAlignment="1">
      <alignment vertical="center"/>
    </xf>
    <xf numFmtId="38" fontId="4" fillId="0" borderId="1" xfId="1" applyFont="1" applyBorder="1" applyAlignment="1">
      <alignment vertical="center"/>
    </xf>
    <xf numFmtId="38" fontId="6" fillId="0" borderId="6" xfId="1" applyFont="1" applyBorder="1" applyAlignment="1">
      <alignment vertical="center"/>
    </xf>
    <xf numFmtId="38" fontId="6" fillId="0" borderId="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29210</xdr:colOff>
      <xdr:row>26</xdr:row>
      <xdr:rowOff>19050</xdr:rowOff>
    </xdr:from>
    <xdr:to>
      <xdr:col>10</xdr:col>
      <xdr:colOff>1191260</xdr:colOff>
      <xdr:row>29</xdr:row>
      <xdr:rowOff>200025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277235" y="5495925"/>
          <a:ext cx="4333875" cy="838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・助成額は、購入額の</a:t>
          </a:r>
          <a:r>
            <a:rPr kumimoji="1" lang="en-US" altLang="ja-JP" sz="1100"/>
            <a:t>1/2</a:t>
          </a:r>
          <a:r>
            <a:rPr kumimoji="1" lang="ja-JP" altLang="en-US" sz="1100"/>
            <a:t>で月額の上限は</a:t>
          </a:r>
          <a:r>
            <a:rPr kumimoji="1" lang="en-US" altLang="ja-JP" sz="1100"/>
            <a:t>3,000</a:t>
          </a:r>
          <a:r>
            <a:rPr kumimoji="1" lang="ja-JP" altLang="en-US" sz="1100"/>
            <a:t>円です。</a:t>
          </a:r>
          <a:endParaRPr kumimoji="1" lang="en-US" altLang="ja-JP" sz="1100"/>
        </a:p>
        <a:p>
          <a:r>
            <a:rPr kumimoji="1" lang="ja-JP" altLang="en-US" sz="1100"/>
            <a:t>・</a:t>
          </a:r>
          <a:r>
            <a:rPr kumimoji="1" lang="en-US" altLang="ja-JP" sz="1100"/>
            <a:t>100</a:t>
          </a:r>
          <a:r>
            <a:rPr kumimoji="1" lang="ja-JP" altLang="en-US" sz="1100"/>
            <a:t>円未満の額は切り捨てです。</a:t>
          </a:r>
          <a:endParaRPr kumimoji="1" lang="en-US" altLang="ja-JP" sz="1100"/>
        </a:p>
        <a:p>
          <a:r>
            <a:rPr kumimoji="1" lang="ja-JP" altLang="en-US" sz="1100"/>
            <a:t>・上限額に満たない月は、次回申請時に残額を申請できます。</a:t>
          </a:r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activeCell="B4" sqref="B4"/>
    </sheetView>
  </sheetViews>
  <sheetFormatPr defaultRowHeight="13.5" x14ac:dyDescent="0.4"/>
  <cols>
    <col min="1" max="1" width="16.25" style="1" customWidth="1"/>
    <col min="2" max="2" width="9" style="2" customWidth="1"/>
    <col min="3" max="3" width="4.375" style="1" customWidth="1"/>
    <col min="4" max="4" width="8.125" style="1" bestFit="1" customWidth="1"/>
    <col min="5" max="5" width="4.875" style="1" customWidth="1"/>
    <col min="6" max="6" width="16.25" style="1" customWidth="1"/>
    <col min="7" max="7" width="9" style="2" customWidth="1"/>
    <col min="8" max="8" width="4.375" style="1" customWidth="1"/>
    <col min="9" max="9" width="8.125" style="1" bestFit="1" customWidth="1"/>
    <col min="10" max="10" width="3.875" style="1" customWidth="1"/>
    <col min="11" max="11" width="16.25" style="1" customWidth="1"/>
    <col min="12" max="12" width="9" style="2" customWidth="1"/>
    <col min="13" max="13" width="4.375" style="1" customWidth="1"/>
    <col min="14" max="14" width="9" style="1" bestFit="1" customWidth="1"/>
    <col min="15" max="15" width="9" style="1" customWidth="1"/>
    <col min="16" max="16384" width="9" style="1"/>
  </cols>
  <sheetData>
    <row r="1" spans="1:14" x14ac:dyDescent="0.4">
      <c r="A1" s="1" t="s">
        <v>23</v>
      </c>
    </row>
    <row r="2" spans="1:14" ht="3.75" customHeight="1" x14ac:dyDescent="0.4"/>
    <row r="3" spans="1:14" ht="17.25" customHeight="1" x14ac:dyDescent="0.4">
      <c r="A3" s="3" t="s">
        <v>12</v>
      </c>
      <c r="F3" s="3" t="s">
        <v>15</v>
      </c>
      <c r="K3" s="3" t="s">
        <v>19</v>
      </c>
    </row>
    <row r="4" spans="1:14" ht="17.25" customHeight="1" x14ac:dyDescent="0.4">
      <c r="A4" s="4" t="s">
        <v>3</v>
      </c>
      <c r="B4" s="8"/>
      <c r="C4" s="4" t="s">
        <v>1</v>
      </c>
      <c r="D4" s="11"/>
      <c r="F4" s="4" t="s">
        <v>3</v>
      </c>
      <c r="G4" s="8"/>
      <c r="H4" s="4" t="s">
        <v>1</v>
      </c>
      <c r="I4" s="11"/>
      <c r="K4" s="4" t="s">
        <v>3</v>
      </c>
      <c r="L4" s="8"/>
      <c r="M4" s="4" t="s">
        <v>1</v>
      </c>
      <c r="N4" s="11"/>
    </row>
    <row r="5" spans="1:14" ht="17.25" customHeight="1" x14ac:dyDescent="0.4">
      <c r="A5" s="4" t="s">
        <v>4</v>
      </c>
      <c r="B5" s="8"/>
      <c r="C5" s="4" t="s">
        <v>6</v>
      </c>
      <c r="D5" s="11"/>
      <c r="F5" s="4" t="s">
        <v>4</v>
      </c>
      <c r="G5" s="8"/>
      <c r="H5" s="4" t="s">
        <v>6</v>
      </c>
      <c r="I5" s="11"/>
      <c r="K5" s="4" t="s">
        <v>4</v>
      </c>
      <c r="L5" s="8"/>
      <c r="M5" s="4" t="s">
        <v>6</v>
      </c>
      <c r="N5" s="11"/>
    </row>
    <row r="6" spans="1:14" ht="17.25" customHeight="1" x14ac:dyDescent="0.4">
      <c r="A6" s="4" t="s">
        <v>8</v>
      </c>
      <c r="B6" s="8"/>
      <c r="C6" s="4" t="s">
        <v>9</v>
      </c>
      <c r="D6" s="11"/>
      <c r="F6" s="4" t="s">
        <v>8</v>
      </c>
      <c r="G6" s="8"/>
      <c r="H6" s="4" t="s">
        <v>9</v>
      </c>
      <c r="I6" s="11"/>
      <c r="K6" s="4" t="s">
        <v>8</v>
      </c>
      <c r="L6" s="8"/>
      <c r="M6" s="4" t="s">
        <v>9</v>
      </c>
      <c r="N6" s="11"/>
    </row>
    <row r="7" spans="1:14" ht="17.25" customHeight="1" x14ac:dyDescent="0.4">
      <c r="A7" s="4" t="s">
        <v>11</v>
      </c>
      <c r="B7" s="8"/>
      <c r="C7" s="4" t="s">
        <v>9</v>
      </c>
      <c r="D7" s="11"/>
      <c r="F7" s="4" t="s">
        <v>11</v>
      </c>
      <c r="G7" s="8"/>
      <c r="H7" s="4" t="s">
        <v>9</v>
      </c>
      <c r="I7" s="11"/>
      <c r="K7" s="4" t="s">
        <v>11</v>
      </c>
      <c r="L7" s="8"/>
      <c r="M7" s="4" t="s">
        <v>9</v>
      </c>
      <c r="N7" s="11"/>
    </row>
    <row r="8" spans="1:14" ht="17.25" customHeight="1" x14ac:dyDescent="0.4"/>
    <row r="9" spans="1:14" ht="17.25" customHeight="1" x14ac:dyDescent="0.4">
      <c r="A9" s="4" t="s">
        <v>25</v>
      </c>
      <c r="B9" s="9" t="str">
        <f>IF(B7="","",ROUND(B5/B4,0))</f>
        <v/>
      </c>
      <c r="C9" s="4" t="s">
        <v>6</v>
      </c>
      <c r="D9" s="4"/>
      <c r="F9" s="4" t="s">
        <v>25</v>
      </c>
      <c r="G9" s="9" t="str">
        <f>IF(G7="","",ROUND(G5/G4,0))</f>
        <v/>
      </c>
      <c r="H9" s="4" t="s">
        <v>6</v>
      </c>
      <c r="I9" s="4"/>
      <c r="K9" s="4" t="s">
        <v>25</v>
      </c>
      <c r="L9" s="9" t="str">
        <f>IF(L7="","",ROUND(L5/L4,0))</f>
        <v/>
      </c>
      <c r="M9" s="4" t="s">
        <v>6</v>
      </c>
      <c r="N9" s="4"/>
    </row>
    <row r="10" spans="1:14" ht="17.25" customHeight="1" x14ac:dyDescent="0.4">
      <c r="A10" s="5" t="s">
        <v>14</v>
      </c>
      <c r="B10" s="9" t="str">
        <f>IF(B7="","",B9*(B4-1))</f>
        <v/>
      </c>
      <c r="C10" s="4" t="s">
        <v>6</v>
      </c>
      <c r="D10" s="12">
        <f>IF(B7="",0,B4-1)</f>
        <v>0</v>
      </c>
      <c r="F10" s="4" t="s">
        <v>14</v>
      </c>
      <c r="G10" s="9" t="str">
        <f>IF(G7="","",G9*(G4-1))</f>
        <v/>
      </c>
      <c r="H10" s="4" t="s">
        <v>6</v>
      </c>
      <c r="I10" s="12">
        <f>IF(G7="",0,G4-1)</f>
        <v>0</v>
      </c>
      <c r="K10" s="4" t="s">
        <v>14</v>
      </c>
      <c r="L10" s="9" t="str">
        <f>IF(L7="","",L9*(L4-1))</f>
        <v/>
      </c>
      <c r="M10" s="4" t="s">
        <v>6</v>
      </c>
      <c r="N10" s="12">
        <f>IF(L7="",0,L4-1)</f>
        <v>0</v>
      </c>
    </row>
    <row r="11" spans="1:14" ht="17.25" customHeight="1" x14ac:dyDescent="0.4">
      <c r="A11" s="4" t="s">
        <v>16</v>
      </c>
      <c r="B11" s="9" t="str">
        <f>IF(B7="","",ROUND(B15/(B6+B7)*B6,0))</f>
        <v/>
      </c>
      <c r="C11" s="4" t="s">
        <v>6</v>
      </c>
      <c r="D11" s="13">
        <f>B6</f>
        <v>0</v>
      </c>
      <c r="F11" s="4" t="s">
        <v>16</v>
      </c>
      <c r="G11" s="9" t="str">
        <f>IF(G7="","",ROUND(G15/(G6+G7)*G6,0))</f>
        <v/>
      </c>
      <c r="H11" s="4" t="s">
        <v>6</v>
      </c>
      <c r="I11" s="13">
        <f>G6</f>
        <v>0</v>
      </c>
      <c r="K11" s="4" t="s">
        <v>16</v>
      </c>
      <c r="L11" s="9" t="str">
        <f>IF(L7="","",ROUND(L15/(L6+L7)*L6,0))</f>
        <v/>
      </c>
      <c r="M11" s="4" t="s">
        <v>6</v>
      </c>
      <c r="N11" s="13">
        <f>L6</f>
        <v>0</v>
      </c>
    </row>
    <row r="12" spans="1:14" ht="17.25" customHeight="1" x14ac:dyDescent="0.4">
      <c r="A12" s="4" t="s">
        <v>17</v>
      </c>
      <c r="B12" s="9" t="str">
        <f>IF(B7="","",ROUND(B15/(B6+B7)*B7,0))</f>
        <v/>
      </c>
      <c r="C12" s="4" t="s">
        <v>6</v>
      </c>
      <c r="D12" s="13">
        <f>B7</f>
        <v>0</v>
      </c>
      <c r="F12" s="4" t="s">
        <v>17</v>
      </c>
      <c r="G12" s="9" t="str">
        <f>IF(G7="","",ROUND(G15/(G6+G7)*G7,0))</f>
        <v/>
      </c>
      <c r="H12" s="4" t="s">
        <v>6</v>
      </c>
      <c r="I12" s="13">
        <f>G7</f>
        <v>0</v>
      </c>
      <c r="K12" s="4" t="s">
        <v>17</v>
      </c>
      <c r="L12" s="9" t="str">
        <f>IF(L7="","",ROUND(L15/(L6+L7)*L7,0))</f>
        <v/>
      </c>
      <c r="M12" s="4" t="s">
        <v>6</v>
      </c>
      <c r="N12" s="13">
        <f>L7</f>
        <v>0</v>
      </c>
    </row>
    <row r="13" spans="1:14" ht="17.25" customHeight="1" x14ac:dyDescent="0.4">
      <c r="A13" s="4" t="s">
        <v>0</v>
      </c>
      <c r="B13" s="9" t="str">
        <f>IF(B7="","",B5-(B10+B11+B12))</f>
        <v/>
      </c>
      <c r="C13" s="4" t="s">
        <v>6</v>
      </c>
      <c r="D13" s="4" t="str">
        <f>IF(B13=0,"","要調整")</f>
        <v>要調整</v>
      </c>
      <c r="F13" s="4" t="s">
        <v>0</v>
      </c>
      <c r="G13" s="9" t="str">
        <f>IF(G7="","",G5-(G10+G11+G12))</f>
        <v/>
      </c>
      <c r="H13" s="4" t="s">
        <v>6</v>
      </c>
      <c r="I13" s="4" t="str">
        <f>IF(G13=0,"","要調整")</f>
        <v>要調整</v>
      </c>
      <c r="K13" s="4" t="s">
        <v>0</v>
      </c>
      <c r="L13" s="9" t="str">
        <f>IF(L7="","",L5-(L10+L11+L12))</f>
        <v/>
      </c>
      <c r="M13" s="4" t="s">
        <v>6</v>
      </c>
      <c r="N13" s="4" t="str">
        <f>IF(L13=0,"","要調整")</f>
        <v>要調整</v>
      </c>
    </row>
    <row r="14" spans="1:14" ht="17.25" customHeight="1" x14ac:dyDescent="0.4">
      <c r="A14" s="1" t="s">
        <v>7</v>
      </c>
      <c r="F14" s="1" t="s">
        <v>7</v>
      </c>
      <c r="K14" s="1" t="s">
        <v>7</v>
      </c>
    </row>
    <row r="15" spans="1:14" ht="17.25" customHeight="1" x14ac:dyDescent="0.4">
      <c r="A15" s="5" t="s">
        <v>13</v>
      </c>
      <c r="B15" s="9" t="str">
        <f>IF(B7="","",B5-B10)</f>
        <v/>
      </c>
      <c r="C15" s="4" t="s">
        <v>6</v>
      </c>
      <c r="F15" s="5" t="s">
        <v>13</v>
      </c>
      <c r="G15" s="9" t="str">
        <f>IF(G7="","",G5-G10)</f>
        <v/>
      </c>
      <c r="H15" s="4" t="s">
        <v>6</v>
      </c>
      <c r="K15" s="5" t="s">
        <v>13</v>
      </c>
      <c r="L15" s="9" t="str">
        <f>IF(L7="","",L5-L10)</f>
        <v/>
      </c>
      <c r="M15" s="4" t="s">
        <v>6</v>
      </c>
    </row>
    <row r="16" spans="1:14" ht="17.25" customHeight="1" x14ac:dyDescent="0.4"/>
    <row r="17" spans="1:15" ht="17.25" customHeight="1" x14ac:dyDescent="0.4"/>
    <row r="18" spans="1:15" ht="17.25" customHeight="1" x14ac:dyDescent="0.4">
      <c r="A18" s="1" t="s">
        <v>30</v>
      </c>
      <c r="B18" s="23">
        <f>SUM(B20:C26)</f>
        <v>0</v>
      </c>
      <c r="C18" s="23"/>
      <c r="D18" s="23">
        <f>SUM(D20:E26)</f>
        <v>0</v>
      </c>
      <c r="E18" s="24"/>
      <c r="F18" s="15">
        <f>SUM(F20:F26)</f>
        <v>0</v>
      </c>
      <c r="I18" s="25" t="s">
        <v>18</v>
      </c>
      <c r="J18" s="25"/>
      <c r="O18" s="22" t="s">
        <v>29</v>
      </c>
    </row>
    <row r="19" spans="1:15" ht="17.25" customHeight="1" x14ac:dyDescent="0.4">
      <c r="A19" s="6" t="s">
        <v>31</v>
      </c>
      <c r="B19" s="26" t="s">
        <v>20</v>
      </c>
      <c r="C19" s="26"/>
      <c r="D19" s="27" t="s">
        <v>2</v>
      </c>
      <c r="E19" s="27"/>
      <c r="F19" s="14" t="s">
        <v>21</v>
      </c>
      <c r="G19" s="26" t="s">
        <v>22</v>
      </c>
      <c r="H19" s="26"/>
      <c r="I19" s="27" t="s">
        <v>24</v>
      </c>
      <c r="J19" s="27"/>
      <c r="K19" s="14" t="s">
        <v>5</v>
      </c>
      <c r="L19" s="9" t="s">
        <v>26</v>
      </c>
      <c r="M19" s="28" t="s">
        <v>27</v>
      </c>
      <c r="N19" s="28"/>
      <c r="O19" s="21" t="s">
        <v>10</v>
      </c>
    </row>
    <row r="20" spans="1:15" ht="17.25" customHeight="1" x14ac:dyDescent="0.4">
      <c r="A20" s="7"/>
      <c r="B20" s="29"/>
      <c r="C20" s="29"/>
      <c r="D20" s="29"/>
      <c r="E20" s="29"/>
      <c r="F20" s="10"/>
      <c r="G20" s="30">
        <f t="shared" ref="G20:G26" si="0">SUM(B20:F20)</f>
        <v>0</v>
      </c>
      <c r="H20" s="30"/>
      <c r="I20" s="30">
        <f t="shared" ref="I20:I26" si="1">ROUNDDOWN(G20/2,0)</f>
        <v>0</v>
      </c>
      <c r="J20" s="30"/>
      <c r="K20" s="9">
        <f t="shared" ref="K20:K26" si="2">IF(I20&gt;=3000,3000,ROUNDDOWN(I20,-2))</f>
        <v>0</v>
      </c>
      <c r="L20" s="18">
        <v>0</v>
      </c>
      <c r="M20" s="31">
        <f t="shared" ref="M20:M26" si="3">IF(K20&gt;O20,O20,K20)</f>
        <v>0</v>
      </c>
      <c r="N20" s="31"/>
      <c r="O20" s="9" t="str">
        <f t="shared" ref="O20:O26" si="4">IF(K20&lt;=0,"",3000-L20)</f>
        <v/>
      </c>
    </row>
    <row r="21" spans="1:15" ht="17.25" customHeight="1" x14ac:dyDescent="0.4">
      <c r="A21" s="7"/>
      <c r="B21" s="29"/>
      <c r="C21" s="29"/>
      <c r="D21" s="29"/>
      <c r="E21" s="29"/>
      <c r="F21" s="10"/>
      <c r="G21" s="30">
        <f t="shared" si="0"/>
        <v>0</v>
      </c>
      <c r="H21" s="30"/>
      <c r="I21" s="30">
        <f t="shared" si="1"/>
        <v>0</v>
      </c>
      <c r="J21" s="30"/>
      <c r="K21" s="9">
        <f t="shared" si="2"/>
        <v>0</v>
      </c>
      <c r="L21" s="18">
        <v>0</v>
      </c>
      <c r="M21" s="31">
        <f t="shared" si="3"/>
        <v>0</v>
      </c>
      <c r="N21" s="31"/>
      <c r="O21" s="9" t="str">
        <f t="shared" si="4"/>
        <v/>
      </c>
    </row>
    <row r="22" spans="1:15" ht="17.25" customHeight="1" x14ac:dyDescent="0.4">
      <c r="A22" s="7"/>
      <c r="B22" s="29"/>
      <c r="C22" s="29"/>
      <c r="D22" s="29"/>
      <c r="E22" s="29"/>
      <c r="F22" s="10"/>
      <c r="G22" s="30">
        <f t="shared" si="0"/>
        <v>0</v>
      </c>
      <c r="H22" s="30"/>
      <c r="I22" s="30">
        <f t="shared" si="1"/>
        <v>0</v>
      </c>
      <c r="J22" s="30"/>
      <c r="K22" s="9">
        <f t="shared" si="2"/>
        <v>0</v>
      </c>
      <c r="L22" s="18"/>
      <c r="M22" s="31">
        <f t="shared" si="3"/>
        <v>0</v>
      </c>
      <c r="N22" s="31"/>
      <c r="O22" s="9" t="str">
        <f t="shared" si="4"/>
        <v/>
      </c>
    </row>
    <row r="23" spans="1:15" ht="17.25" customHeight="1" x14ac:dyDescent="0.4">
      <c r="A23" s="7"/>
      <c r="B23" s="29"/>
      <c r="C23" s="29"/>
      <c r="D23" s="29"/>
      <c r="E23" s="29"/>
      <c r="F23" s="10"/>
      <c r="G23" s="30">
        <f t="shared" si="0"/>
        <v>0</v>
      </c>
      <c r="H23" s="30"/>
      <c r="I23" s="30">
        <f t="shared" si="1"/>
        <v>0</v>
      </c>
      <c r="J23" s="30"/>
      <c r="K23" s="9">
        <f t="shared" si="2"/>
        <v>0</v>
      </c>
      <c r="L23" s="18"/>
      <c r="M23" s="31">
        <f t="shared" si="3"/>
        <v>0</v>
      </c>
      <c r="N23" s="31"/>
      <c r="O23" s="9" t="str">
        <f t="shared" si="4"/>
        <v/>
      </c>
    </row>
    <row r="24" spans="1:15" ht="17.25" customHeight="1" x14ac:dyDescent="0.4">
      <c r="A24" s="7"/>
      <c r="B24" s="29"/>
      <c r="C24" s="29"/>
      <c r="D24" s="29"/>
      <c r="E24" s="29"/>
      <c r="F24" s="10"/>
      <c r="G24" s="30">
        <f t="shared" si="0"/>
        <v>0</v>
      </c>
      <c r="H24" s="30"/>
      <c r="I24" s="30">
        <f t="shared" si="1"/>
        <v>0</v>
      </c>
      <c r="J24" s="30"/>
      <c r="K24" s="9">
        <f t="shared" si="2"/>
        <v>0</v>
      </c>
      <c r="L24" s="18"/>
      <c r="M24" s="31">
        <f t="shared" si="3"/>
        <v>0</v>
      </c>
      <c r="N24" s="31"/>
      <c r="O24" s="9" t="str">
        <f t="shared" si="4"/>
        <v/>
      </c>
    </row>
    <row r="25" spans="1:15" ht="17.25" customHeight="1" x14ac:dyDescent="0.4">
      <c r="A25" s="7"/>
      <c r="B25" s="29"/>
      <c r="C25" s="29"/>
      <c r="D25" s="29"/>
      <c r="E25" s="29"/>
      <c r="F25" s="10"/>
      <c r="G25" s="30">
        <f t="shared" si="0"/>
        <v>0</v>
      </c>
      <c r="H25" s="30"/>
      <c r="I25" s="30">
        <f t="shared" si="1"/>
        <v>0</v>
      </c>
      <c r="J25" s="30"/>
      <c r="K25" s="9">
        <f t="shared" si="2"/>
        <v>0</v>
      </c>
      <c r="L25" s="18"/>
      <c r="M25" s="31">
        <f t="shared" si="3"/>
        <v>0</v>
      </c>
      <c r="N25" s="31"/>
      <c r="O25" s="9" t="str">
        <f t="shared" si="4"/>
        <v/>
      </c>
    </row>
    <row r="26" spans="1:15" ht="17.25" customHeight="1" x14ac:dyDescent="0.4">
      <c r="A26" s="7"/>
      <c r="B26" s="29"/>
      <c r="C26" s="29"/>
      <c r="D26" s="29"/>
      <c r="E26" s="29"/>
      <c r="F26" s="10"/>
      <c r="G26" s="30">
        <f t="shared" si="0"/>
        <v>0</v>
      </c>
      <c r="H26" s="30"/>
      <c r="I26" s="30">
        <f t="shared" si="1"/>
        <v>0</v>
      </c>
      <c r="J26" s="30"/>
      <c r="K26" s="9">
        <f t="shared" si="2"/>
        <v>0</v>
      </c>
      <c r="L26" s="19"/>
      <c r="M26" s="31">
        <f t="shared" si="3"/>
        <v>0</v>
      </c>
      <c r="N26" s="31"/>
      <c r="O26" s="9" t="str">
        <f t="shared" si="4"/>
        <v/>
      </c>
    </row>
    <row r="27" spans="1:15" ht="17.25" customHeight="1" x14ac:dyDescent="0.4">
      <c r="J27" s="16"/>
      <c r="K27" s="17"/>
      <c r="L27" s="20" t="s">
        <v>28</v>
      </c>
      <c r="M27" s="32">
        <f>SUM(M20:N26)</f>
        <v>0</v>
      </c>
      <c r="N27" s="33"/>
    </row>
    <row r="28" spans="1:15" ht="17.25" customHeight="1" x14ac:dyDescent="0.4"/>
    <row r="29" spans="1:15" ht="17.25" customHeight="1" x14ac:dyDescent="0.4">
      <c r="K29" s="11"/>
    </row>
    <row r="30" spans="1:15" ht="17.25" customHeight="1" x14ac:dyDescent="0.4"/>
    <row r="31" spans="1:15" ht="17.25" customHeight="1" x14ac:dyDescent="0.4"/>
    <row r="32" spans="1:15" ht="17.25" customHeight="1" x14ac:dyDescent="0.4"/>
    <row r="33" ht="17.25" customHeight="1" x14ac:dyDescent="0.4"/>
    <row r="34" ht="17.25" customHeight="1" x14ac:dyDescent="0.4"/>
    <row r="35" ht="17.25" customHeight="1" x14ac:dyDescent="0.4"/>
    <row r="36" ht="17.25" customHeight="1" x14ac:dyDescent="0.4"/>
  </sheetData>
  <sheetProtection sheet="1" objects="1" scenarios="1"/>
  <mergeCells count="44">
    <mergeCell ref="M27:N27"/>
    <mergeCell ref="B26:C26"/>
    <mergeCell ref="D26:E26"/>
    <mergeCell ref="G26:H26"/>
    <mergeCell ref="I26:J26"/>
    <mergeCell ref="M26:N26"/>
    <mergeCell ref="B25:C25"/>
    <mergeCell ref="D25:E25"/>
    <mergeCell ref="G25:H25"/>
    <mergeCell ref="I25:J25"/>
    <mergeCell ref="M25:N25"/>
    <mergeCell ref="B24:C24"/>
    <mergeCell ref="D24:E24"/>
    <mergeCell ref="G24:H24"/>
    <mergeCell ref="I24:J24"/>
    <mergeCell ref="M24:N24"/>
    <mergeCell ref="B23:C23"/>
    <mergeCell ref="D23:E23"/>
    <mergeCell ref="G23:H23"/>
    <mergeCell ref="I23:J23"/>
    <mergeCell ref="M23:N23"/>
    <mergeCell ref="B22:C22"/>
    <mergeCell ref="D22:E22"/>
    <mergeCell ref="G22:H22"/>
    <mergeCell ref="I22:J22"/>
    <mergeCell ref="M22:N22"/>
    <mergeCell ref="B21:C21"/>
    <mergeCell ref="D21:E21"/>
    <mergeCell ref="G21:H21"/>
    <mergeCell ref="I21:J21"/>
    <mergeCell ref="M21:N21"/>
    <mergeCell ref="M19:N19"/>
    <mergeCell ref="B20:C20"/>
    <mergeCell ref="D20:E20"/>
    <mergeCell ref="G20:H20"/>
    <mergeCell ref="I20:J20"/>
    <mergeCell ref="M20:N20"/>
    <mergeCell ref="B18:C18"/>
    <mergeCell ref="D18:E18"/>
    <mergeCell ref="I18:J18"/>
    <mergeCell ref="B19:C19"/>
    <mergeCell ref="D19:E19"/>
    <mergeCell ref="G19:H19"/>
    <mergeCell ref="I19:J19"/>
  </mergeCells>
  <phoneticPr fontId="1"/>
  <pageMargins left="0.7" right="0.38" top="0.91" bottom="0.52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月額算算出シート</vt:lpstr>
      <vt:lpstr>月額算算出シート!Print_Area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547</dc:creator>
  <cp:lastModifiedBy>547</cp:lastModifiedBy>
  <cp:lastPrinted>2021-12-28T02:49:31Z</cp:lastPrinted>
  <dcterms:created xsi:type="dcterms:W3CDTF">2021-09-01T02:18:08Z</dcterms:created>
  <dcterms:modified xsi:type="dcterms:W3CDTF">2021-12-28T08:02:08Z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2021-12-27T03:15:29Z</vt:filetime>
  </property>
</Properties>
</file>