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J:\103総務課\04財政関係\23.財政状況資料集_比較分析表等\R4決算\"/>
    </mc:Choice>
  </mc:AlternateContent>
  <xr:revisionPtr revIDLastSave="0" documentId="13_ncr:1_{3D9C1A28-1FB3-4968-81D9-476FFDE0F425}" xr6:coauthVersionLast="36" xr6:coauthVersionMax="36" xr10:uidLastSave="{00000000-0000-0000-0000-000000000000}"/>
  <bookViews>
    <workbookView xWindow="0" yWindow="0" windowWidth="20490" windowHeight="640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9" i="10" l="1"/>
  <c r="BG38" i="10"/>
  <c r="BG37" i="10"/>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AM39" i="10"/>
  <c r="U39" i="10"/>
  <c r="C39" i="10"/>
  <c r="CO38" i="10"/>
  <c r="BW38" i="10"/>
  <c r="AM38" i="10"/>
  <c r="U38" i="10"/>
  <c r="C38" i="10"/>
  <c r="CO37" i="10"/>
  <c r="BW37" i="10"/>
  <c r="AM37" i="10"/>
  <c r="U37" i="10"/>
  <c r="C37" i="10"/>
  <c r="CO36" i="10"/>
  <c r="BW36" i="10"/>
  <c r="AM36" i="10"/>
  <c r="CO35" i="10"/>
  <c r="BW35" i="10"/>
  <c r="AM35" i="10"/>
  <c r="CO34" i="10"/>
  <c r="BW34" i="10"/>
  <c r="C34" i="10"/>
  <c r="C35" i="10" l="1"/>
  <c r="C36"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c r="BE35" i="10" s="1"/>
  <c r="BE36" i="10" s="1"/>
  <c r="BE37" i="10" s="1"/>
  <c r="BE38" i="10" s="1"/>
  <c r="BE39" i="10" s="1"/>
</calcChain>
</file>

<file path=xl/sharedStrings.xml><?xml version="1.0" encoding="utf-8"?>
<sst xmlns="http://schemas.openxmlformats.org/spreadsheetml/2006/main" count="1071" uniqueCount="596">
  <si>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</si>
  <si>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</si>
  <si>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</si>
  <si>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</si>
  <si>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</si>
  <si>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</si>
  <si>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</si>
  <si>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</si>
  <si>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</si>
  <si>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</si>
  <si>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</si>
  <si>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</si>
  <si>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</si>
  <si>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</si>
  <si>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</si>
  <si>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</si>
  <si>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</si>
  <si>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</si>
  <si>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</si>
  <si>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</si>
  <si>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</si>
  <si>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</si>
  <si>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</si>
  <si>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</si>
  <si>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</si>
  <si>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</si>
  <si>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</si>
  <si>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</si>
  <si>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</si>
  <si>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</si>
  <si>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</si>
  <si>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</si>
  <si>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</si>
  <si>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</si>
  <si>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</si>
  <si>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</si>
  <si>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</si>
  <si>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</si>
  <si>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</si>
  <si>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</si>
  <si>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</si>
  <si>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</si>
  <si>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</si>
  <si>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</si>
  <si>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</si>
  <si>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</si>
  <si>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</si>
  <si>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</si>
  <si>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</si>
  <si>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</si>
  <si>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</si>
  <si>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</si>
  <si>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</si>
  <si>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</si>
  <si>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</si>
  <si>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</si>
  <si>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</si>
  <si>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</si>
  <si>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</si>
  <si>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</si>
  <si>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</si>
  <si>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</si>
  <si>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</si>
  <si>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</si>
  <si>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</si>
  <si>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</si>
  <si>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</si>
  <si>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</si>
  <si>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</si>
  <si>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</si>
  <si>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</si>
  <si>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</si>
  <si>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</si>
  <si>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</si>
  <si>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</si>
  <si>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</si>
  <si>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</si>
  <si>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</si>
  <si>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</si>
  <si>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</si>
  <si>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</si>
  <si>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</si>
  <si>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</si>
  <si>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</si>
  <si>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</si>
  <si>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</si>
  <si>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</si>
  <si>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Ⅳ－２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</si>
  <si>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</si>
  <si>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</si>
  <si>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</si>
  <si>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</si>
  <si>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</si>
  <si>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</si>
  <si>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</si>
  <si>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</si>
  <si>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</si>
  <si>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</si>
  <si>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</si>
  <si>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</si>
  <si>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小山町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</si>
  <si>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</si>
  <si>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</si>
  <si>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</si>
  <si>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</si>
  <si>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</si>
  <si>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</si>
  <si>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</si>
  <si>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</si>
  <si>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</si>
  <si>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</si>
  <si>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</si>
  <si>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</si>
  <si>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</si>
  <si>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</si>
  <si>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</si>
  <si>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</si>
  <si>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</si>
  <si>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</si>
  <si>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</si>
  <si>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</si>
  <si>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</si>
  <si>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</si>
  <si>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</si>
  <si>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</si>
  <si>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</si>
  <si>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</si>
  <si>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</si>
  <si>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</si>
  <si>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</si>
  <si>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</si>
  <si>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</si>
  <si>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</si>
  <si>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</si>
  <si>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</si>
  <si>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</si>
  <si>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</si>
  <si>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</si>
  <si>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</si>
  <si>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</si>
  <si>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</si>
  <si>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</si>
  <si>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</si>
  <si>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</si>
  <si>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</si>
  <si>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</si>
  <si>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</si>
  <si>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</si>
  <si>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</si>
  <si>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</si>
  <si>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</si>
  <si>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</si>
  <si>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</si>
  <si>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</si>
  <si>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</si>
  <si>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</si>
  <si>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</si>
  <si>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</si>
  <si>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</si>
  <si>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</si>
  <si>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</si>
  <si>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</si>
  <si>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</si>
  <si>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</si>
  <si>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</si>
  <si>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</si>
  <si>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</si>
  <si>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</si>
  <si>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</si>
  <si>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</si>
  <si>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</si>
  <si>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</si>
  <si>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</si>
  <si>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</si>
  <si>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</si>
  <si>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</si>
  <si>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</si>
  <si>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</si>
  <si>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</si>
  <si>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</si>
  <si>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</si>
  <si>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</si>
  <si>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</si>
  <si>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</si>
  <si>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</si>
  <si>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</si>
  <si>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</si>
  <si>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</si>
  <si>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</si>
  <si>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</si>
  <si>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</si>
  <si>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</si>
  <si>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</si>
  <si>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</si>
  <si>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</si>
  <si>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</si>
  <si>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</si>
  <si>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</si>
  <si>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</si>
  <si>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</si>
  <si>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</si>
  <si>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</si>
  <si>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</si>
  <si>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</si>
  <si>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</si>
  <si>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</si>
  <si>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</si>
  <si>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</si>
  <si>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</si>
  <si>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</si>
  <si>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</si>
  <si>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</si>
  <si>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</si>
  <si>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</si>
  <si>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</si>
  <si>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</si>
  <si>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</si>
  <si>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静岡県小山町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</si>
  <si>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</si>
  <si>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</si>
  <si>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</si>
  <si>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</si>
  <si>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</si>
  <si>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</si>
  <si>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</si>
  <si>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</si>
  <si>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</si>
  <si>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</si>
  <si>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</si>
  <si>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</si>
  <si>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</si>
  <si>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</si>
  <si>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</si>
  <si>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</si>
  <si>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</si>
  <si>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</si>
  <si>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</si>
  <si>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</si>
  <si>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</si>
  <si>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</si>
  <si>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</si>
  <si>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</si>
  <si>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</si>
  <si>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</si>
  <si>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</si>
  <si>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</si>
  <si>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</si>
  <si>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</si>
  <si>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</si>
  <si>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</si>
  <si>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</si>
  <si>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</si>
  <si>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</si>
  <si>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</si>
  <si>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</si>
  <si>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</si>
  <si>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</si>
  <si>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</si>
  <si>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</si>
  <si>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</si>
  <si>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</si>
  <si>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</si>
  <si>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</si>
  <si>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</si>
  <si>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</si>
  <si>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</si>
  <si>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</si>
  <si>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</si>
  <si>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</si>
  <si>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</si>
  <si>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</si>
  <si>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</si>
  <si>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</si>
  <si>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</si>
  <si>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</si>
  <si>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</si>
  <si>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</si>
  <si>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</si>
  <si>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</si>
  <si>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</si>
  <si>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</si>
  <si>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</si>
  <si>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</si>
  <si>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</si>
  <si>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</si>
  <si>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</si>
  <si>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</si>
  <si>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</si>
  <si>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</si>
  <si>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</si>
  <si>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</si>
  <si>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</si>
  <si>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</si>
  <si>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</si>
  <si>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</si>
  <si>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</si>
  <si>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</si>
  <si>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</si>
  <si>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</si>
  <si>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</si>
  <si>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</si>
  <si>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</si>
  <si>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</si>
  <si>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</si>
  <si>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</si>
  <si>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</si>
  <si>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</si>
  <si>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</si>
  <si>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</si>
  <si>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</si>
  <si>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</si>
  <si>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</si>
  <si>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</si>
  <si>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</si>
  <si>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</si>
  <si>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</si>
  <si>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</si>
  <si>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</si>
  <si>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</si>
  <si>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</si>
  <si>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</si>
  <si>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</si>
  <si>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</si>
  <si>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</si>
  <si>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</si>
  <si>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</si>
  <si>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</si>
  <si>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</si>
  <si>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</si>
  <si>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</si>
  <si>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</si>
  <si>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</si>
  <si>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</si>
  <si>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</si>
  <si>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その他</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</si>
  <si>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</si>
  <si>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</si>
  <si>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</si>
  <si>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</si>
  <si>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</si>
  <si>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</si>
  <si>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</si>
  <si>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</si>
  <si>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</si>
  <si>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</si>
  <si>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</si>
  <si>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</si>
  <si>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</si>
  <si>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</si>
  <si>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</si>
  <si>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</si>
  <si>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</si>
  <si>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</si>
  <si>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</si>
  <si>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</si>
  <si>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</si>
  <si>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</si>
  <si>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</si>
  <si>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</si>
  <si>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</si>
  <si>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</si>
  <si>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</si>
  <si>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</si>
  <si>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</si>
  <si>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</si>
  <si>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</si>
  <si>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</si>
  <si>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</si>
  <si>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</si>
  <si>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静岡県小山町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</si>
  <si>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</si>
  <si>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</si>
  <si>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</si>
  <si>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</si>
  <si>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</si>
  <si>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</si>
  <si>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</si>
  <si>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</si>
  <si>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</si>
  <si>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</si>
  <si>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</si>
  <si>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</si>
  <si>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</si>
  <si>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</si>
  <si>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</si>
  <si>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</si>
  <si>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</si>
  <si>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</si>
  <si>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</si>
  <si>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</si>
  <si>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育英奨学資金特別会計</t>
    <phoneticPr fontId="5"/>
  </si>
  <si>
    <t>土地取得特別会計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</si>
  <si>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</si>
  <si>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</si>
  <si>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</si>
  <si>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</si>
  <si>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</si>
  <si>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</si>
  <si>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</si>
  <si>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</si>
  <si>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</si>
  <si>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</si>
  <si>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</si>
  <si>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</si>
  <si>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</si>
  <si>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</si>
  <si>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</si>
  <si>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</si>
  <si>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</si>
  <si>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</si>
  <si>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</si>
  <si>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</si>
  <si>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</si>
  <si>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</si>
  <si>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木質バイオマス発電事業特別会計</t>
    <phoneticPr fontId="5"/>
  </si>
  <si>
    <t>法非適用企業</t>
    <phoneticPr fontId="5"/>
  </si>
  <si>
    <t>温泉供給事業特別会計</t>
    <phoneticPr fontId="5"/>
  </si>
  <si>
    <t>上野工業団地造成事業特別会計</t>
    <phoneticPr fontId="5"/>
  </si>
  <si>
    <t>小山ＰＡ周辺開発事業特別会計</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</si>
  <si>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</si>
  <si>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</si>
  <si>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</si>
  <si>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</si>
  <si>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</si>
  <si>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</si>
  <si>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</si>
  <si>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</si>
  <si>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</si>
  <si>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</si>
  <si>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</si>
  <si>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</si>
  <si>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</si>
  <si>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</si>
  <si>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</si>
  <si>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</si>
  <si>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</si>
  <si>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</si>
  <si>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</si>
  <si>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</si>
  <si>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</si>
  <si>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</si>
  <si>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</si>
  <si>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</si>
  <si>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</si>
  <si>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</si>
  <si>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</si>
  <si>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</si>
  <si>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</si>
  <si>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</si>
  <si>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</si>
  <si>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</si>
  <si>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</si>
  <si>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</si>
  <si>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</si>
  <si>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</si>
  <si>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</si>
  <si>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</si>
  <si>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</si>
  <si>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</si>
  <si>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</si>
  <si>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</si>
  <si>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</si>
  <si>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</si>
  <si>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</si>
  <si>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</si>
  <si>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</si>
  <si>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</si>
  <si>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</si>
  <si>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</si>
  <si>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</si>
  <si>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</si>
  <si>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</si>
  <si>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</si>
  <si>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</si>
  <si>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</si>
  <si>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</si>
  <si>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</si>
  <si>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</si>
  <si>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</si>
  <si>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</si>
  <si>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</si>
  <si>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</si>
  <si>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</si>
  <si>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</si>
  <si>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</si>
  <si>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</si>
  <si>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</si>
  <si>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</si>
  <si>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</si>
  <si>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</si>
  <si>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</si>
  <si>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</si>
  <si>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</si>
  <si>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</si>
  <si>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</si>
  <si>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</si>
  <si>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</si>
  <si>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</si>
  <si>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</si>
  <si>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</si>
  <si>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</si>
  <si>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</si>
  <si>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</si>
  <si>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</si>
  <si>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</si>
  <si>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</si>
  <si>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</si>
  <si>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</si>
  <si>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</si>
  <si>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</si>
  <si>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</si>
  <si>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</si>
  <si>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</si>
  <si>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</si>
  <si>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</si>
  <si>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</si>
  <si>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</si>
  <si>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</si>
  <si>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</si>
  <si>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</si>
  <si>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</si>
  <si>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</si>
  <si>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</si>
  <si>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</si>
  <si>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</si>
  <si>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</si>
  <si>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</si>
  <si>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</si>
  <si>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</si>
  <si>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</si>
  <si>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</si>
  <si>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</si>
  <si>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</si>
  <si>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</si>
  <si>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</si>
  <si>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</si>
  <si>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</si>
  <si>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</si>
  <si>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</si>
  <si>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</si>
  <si>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</si>
  <si>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</si>
  <si>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</si>
  <si>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</si>
  <si>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</si>
  <si>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</si>
  <si>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</si>
  <si>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</si>
  <si>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</si>
  <si>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</si>
  <si>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</si>
  <si>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</si>
  <si>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</si>
  <si>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</si>
  <si>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</si>
  <si>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</si>
  <si>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</si>
  <si>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</si>
  <si>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</si>
  <si>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</si>
  <si>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</si>
  <si>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</si>
  <si>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</si>
  <si>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</si>
  <si>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</si>
  <si>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</si>
  <si>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</si>
  <si>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</si>
  <si>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6.21</t>
  </si>
  <si>
    <t>▲ 0.86</t>
  </si>
  <si>
    <t>▲ 2.58</t>
  </si>
  <si>
    <t>一般会計</t>
  </si>
  <si>
    <t>介護保険特別会計</t>
  </si>
  <si>
    <t>宅地造成事業特別会計</t>
  </si>
  <si>
    <t>水道事業会計</t>
  </si>
  <si>
    <t>国民健康保険特別会計</t>
  </si>
  <si>
    <t>下水道事業特別会計</t>
  </si>
  <si>
    <t>温泉供給事業特別会計</t>
  </si>
  <si>
    <t>育英奨学資金特別会計</t>
  </si>
  <si>
    <t>その他会計（赤字）</t>
  </si>
  <si>
    <t>▲ 0.14</t>
  </si>
  <si>
    <t>▲ 0.04</t>
  </si>
  <si>
    <t>▲ 0.25</t>
  </si>
  <si>
    <t>▲ 0.01</t>
  </si>
  <si>
    <t>その他会計（黒字）</t>
  </si>
  <si>
    <t>（百万円）</t>
    <phoneticPr fontId="5"/>
  </si>
  <si>
    <t>H30</t>
    <phoneticPr fontId="5"/>
  </si>
  <si>
    <t>R01</t>
    <phoneticPr fontId="5"/>
  </si>
  <si>
    <t>R02</t>
    <phoneticPr fontId="5"/>
  </si>
  <si>
    <t>R03</t>
    <phoneticPr fontId="5"/>
  </si>
  <si>
    <t>R04</t>
    <phoneticPr fontId="5"/>
  </si>
  <si>
    <t>総合計画推進基金</t>
    <rPh sb="0" eb="4">
      <t>ソウゴウケイカク</t>
    </rPh>
    <rPh sb="4" eb="8">
      <t>スイシンキキン</t>
    </rPh>
    <phoneticPr fontId="5"/>
  </si>
  <si>
    <t>教育振興基金</t>
    <rPh sb="0" eb="6">
      <t>キョウイクシンコウキキン</t>
    </rPh>
    <phoneticPr fontId="5"/>
  </si>
  <si>
    <t>庁舎建設基金</t>
    <rPh sb="0" eb="2">
      <t>チョウシャ</t>
    </rPh>
    <rPh sb="2" eb="6">
      <t>ケンセツキキン</t>
    </rPh>
    <phoneticPr fontId="5"/>
  </si>
  <si>
    <t>須走地域振興事業基金</t>
    <rPh sb="0" eb="2">
      <t>スバシリ</t>
    </rPh>
    <rPh sb="2" eb="4">
      <t>チイキ</t>
    </rPh>
    <rPh sb="4" eb="6">
      <t>シンコウ</t>
    </rPh>
    <rPh sb="6" eb="8">
      <t>ジギョウ</t>
    </rPh>
    <rPh sb="8" eb="10">
      <t>キキン</t>
    </rPh>
    <phoneticPr fontId="5"/>
  </si>
  <si>
    <t>文化財保護基金</t>
    <rPh sb="0" eb="3">
      <t>ブンカザイ</t>
    </rPh>
    <rPh sb="3" eb="5">
      <t>ホゴ</t>
    </rPh>
    <rPh sb="5" eb="7">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</si>
</sst>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73475</c:v>
                </c:pt>
                <c:pt idx="1">
                  <c:v>87464</c:v>
                </c:pt>
                <c:pt idx="2">
                  <c:v>96248</c:v>
                </c:pt>
                <c:pt idx="3">
                  <c:v>76413</c:v>
                </c:pt>
                <c:pt idx="4">
                  <c:v>66481</c:v>
                </c:pt>
              </c:numCache>
            </c:numRef>
          </c:val>
          <c:smooth val="0"/>
          <c:extLst>
            <c:ext xmlns:c16="http://schemas.microsoft.com/office/drawing/2014/chart" uri="{C3380CC4-5D6E-409C-BE32-E72D297353CC}">
              <c16:uniqueId val="{00000000-A39D-459A-8B6C-139D406571D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182954</c:v>
                </c:pt>
                <c:pt idx="1">
                  <c:v>268579</c:v>
                </c:pt>
                <c:pt idx="2">
                  <c:v>191414</c:v>
                </c:pt>
                <c:pt idx="3">
                  <c:v>142465</c:v>
                </c:pt>
                <c:pt idx="4">
                  <c:v>135983</c:v>
                </c:pt>
              </c:numCache>
            </c:numRef>
          </c:val>
          <c:smooth val="0"/>
          <c:extLst>
            <c:ext xmlns:c16="http://schemas.microsoft.com/office/drawing/2014/chart" uri="{C3380CC4-5D6E-409C-BE32-E72D297353CC}">
              <c16:uniqueId val="{00000001-A39D-459A-8B6C-139D406571D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11.2</c:v>
                </c:pt>
                <c:pt idx="1">
                  <c:v>9.9</c:v>
                </c:pt>
                <c:pt idx="2">
                  <c:v>4.62</c:v>
                </c:pt>
                <c:pt idx="3">
                  <c:v>8.85</c:v>
                </c:pt>
                <c:pt idx="4">
                  <c:v>6.45</c:v>
                </c:pt>
              </c:numCache>
            </c:numRef>
          </c:val>
          <c:extLst>
            <c:ext xmlns:c16="http://schemas.microsoft.com/office/drawing/2014/chart" uri="{C3380CC4-5D6E-409C-BE32-E72D297353CC}">
              <c16:uniqueId val="{00000000-5B6A-4D49-A008-B020F1F04FE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13.8</c:v>
                </c:pt>
                <c:pt idx="1">
                  <c:v>8.82</c:v>
                </c:pt>
                <c:pt idx="2">
                  <c:v>12.54</c:v>
                </c:pt>
                <c:pt idx="3">
                  <c:v>21.07</c:v>
                </c:pt>
                <c:pt idx="4">
                  <c:v>22.78</c:v>
                </c:pt>
              </c:numCache>
            </c:numRef>
          </c:val>
          <c:extLst>
            <c:ext xmlns:c16="http://schemas.microsoft.com/office/drawing/2014/chart" uri="{C3380CC4-5D6E-409C-BE32-E72D297353CC}">
              <c16:uniqueId val="{00000001-5B6A-4D49-A008-B020F1F04FE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4.13</c:v>
                </c:pt>
                <c:pt idx="1">
                  <c:v>-6.21</c:v>
                </c:pt>
                <c:pt idx="2">
                  <c:v>-0.86</c:v>
                </c:pt>
                <c:pt idx="3">
                  <c:v>13.78</c:v>
                </c:pt>
                <c:pt idx="4">
                  <c:v>-2.58</c:v>
                </c:pt>
              </c:numCache>
            </c:numRef>
          </c:val>
          <c:smooth val="0"/>
          <c:extLst>
            <c:ext xmlns:c16="http://schemas.microsoft.com/office/drawing/2014/chart" uri="{C3380CC4-5D6E-409C-BE32-E72D297353CC}">
              <c16:uniqueId val="{00000002-5B6A-4D49-A008-B020F1F04FE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1.68</c:v>
                </c:pt>
                <c:pt idx="2">
                  <c:v>#N/A</c:v>
                </c:pt>
                <c:pt idx="3">
                  <c:v>14.1</c:v>
                </c:pt>
                <c:pt idx="4">
                  <c:v>#N/A</c:v>
                </c:pt>
                <c:pt idx="5">
                  <c:v>0.12</c:v>
                </c:pt>
                <c:pt idx="6">
                  <c:v>#N/A</c:v>
                </c:pt>
                <c:pt idx="7">
                  <c:v>0.06</c:v>
                </c:pt>
                <c:pt idx="8">
                  <c:v>#N/A</c:v>
                </c:pt>
                <c:pt idx="9">
                  <c:v>0.02</c:v>
                </c:pt>
              </c:numCache>
            </c:numRef>
          </c:val>
          <c:extLst>
            <c:ext xmlns:c16="http://schemas.microsoft.com/office/drawing/2014/chart" uri="{C3380CC4-5D6E-409C-BE32-E72D297353CC}">
              <c16:uniqueId val="{00000000-C6AE-482A-8C88-CE559FDAF65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0.14000000000000001</c:v>
                </c:pt>
                <c:pt idx="1">
                  <c:v>#N/A</c:v>
                </c:pt>
                <c:pt idx="2">
                  <c:v>0.04</c:v>
                </c:pt>
                <c:pt idx="3">
                  <c:v>#N/A</c:v>
                </c:pt>
                <c:pt idx="4">
                  <c:v>0.25</c:v>
                </c:pt>
                <c:pt idx="5">
                  <c:v>#N/A</c:v>
                </c:pt>
                <c:pt idx="6">
                  <c:v>0.01</c:v>
                </c:pt>
                <c:pt idx="7">
                  <c:v>#N/A</c:v>
                </c:pt>
                <c:pt idx="8">
                  <c:v>0</c:v>
                </c:pt>
                <c:pt idx="9">
                  <c:v>0</c:v>
                </c:pt>
              </c:numCache>
            </c:numRef>
          </c:val>
          <c:extLst>
            <c:ext xmlns:c16="http://schemas.microsoft.com/office/drawing/2014/chart" uri="{C3380CC4-5D6E-409C-BE32-E72D297353CC}">
              <c16:uniqueId val="{00000001-C6AE-482A-8C88-CE559FDAF651}"/>
            </c:ext>
          </c:extLst>
        </c:ser>
        <c:ser>
          <c:idx val="2"/>
          <c:order val="2"/>
          <c:tx>
            <c:strRef>
              <c:f>データシート!$A$29</c:f>
              <c:strCache>
                <c:ptCount val="1"/>
                <c:pt idx="0">
                  <c:v>育英奨学資金特別会計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7.0000000000000007E-2</c:v>
                </c:pt>
                <c:pt idx="2">
                  <c:v>#N/A</c:v>
                </c:pt>
                <c:pt idx="3">
                  <c:v>0.02</c:v>
                </c:pt>
                <c:pt idx="4">
                  <c:v>#N/A</c:v>
                </c:pt>
                <c:pt idx="5">
                  <c:v>0.02</c:v>
                </c:pt>
                <c:pt idx="6">
                  <c:v>#N/A</c:v>
                </c:pt>
                <c:pt idx="7">
                  <c:v>0.02</c:v>
                </c:pt>
                <c:pt idx="8">
                  <c:v>#N/A</c:v>
                </c:pt>
                <c:pt idx="9">
                  <c:v>0.02</c:v>
                </c:pt>
              </c:numCache>
            </c:numRef>
          </c:val>
          <c:extLst>
            <c:ext xmlns:c16="http://schemas.microsoft.com/office/drawing/2014/chart" uri="{C3380CC4-5D6E-409C-BE32-E72D297353CC}">
              <c16:uniqueId val="{00000002-C6AE-482A-8C88-CE559FDAF651}"/>
            </c:ext>
          </c:extLst>
        </c:ser>
        <c:ser>
          <c:idx val="3"/>
          <c:order val="3"/>
          <c:tx>
            <c:strRef>
              <c:f>データシート!$A$30</c:f>
              <c:strCache>
                <c:ptCount val="1"/>
                <c:pt idx="0">
                  <c:v>温泉供給事業特別会計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0.05</c:v>
                </c:pt>
                <c:pt idx="2">
                  <c:v>#N/A</c:v>
                </c:pt>
                <c:pt idx="3">
                  <c:v>0.05</c:v>
                </c:pt>
                <c:pt idx="4">
                  <c:v>#N/A</c:v>
                </c:pt>
                <c:pt idx="5">
                  <c:v>0.05</c:v>
                </c:pt>
                <c:pt idx="6">
                  <c:v>#N/A</c:v>
                </c:pt>
                <c:pt idx="7">
                  <c:v>0.05</c:v>
                </c:pt>
                <c:pt idx="8">
                  <c:v>#N/A</c:v>
                </c:pt>
                <c:pt idx="9">
                  <c:v>0.05</c:v>
                </c:pt>
              </c:numCache>
            </c:numRef>
          </c:val>
          <c:extLst>
            <c:ext xmlns:c16="http://schemas.microsoft.com/office/drawing/2014/chart" uri="{C3380CC4-5D6E-409C-BE32-E72D297353CC}">
              <c16:uniqueId val="{00000003-C6AE-482A-8C88-CE559FDAF651}"/>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0.03</c:v>
                </c:pt>
                <c:pt idx="2">
                  <c:v>#N/A</c:v>
                </c:pt>
                <c:pt idx="3">
                  <c:v>0.03</c:v>
                </c:pt>
                <c:pt idx="4">
                  <c:v>#N/A</c:v>
                </c:pt>
                <c:pt idx="5">
                  <c:v>7.0000000000000007E-2</c:v>
                </c:pt>
                <c:pt idx="6">
                  <c:v>#N/A</c:v>
                </c:pt>
                <c:pt idx="7">
                  <c:v>0.1</c:v>
                </c:pt>
                <c:pt idx="8">
                  <c:v>#N/A</c:v>
                </c:pt>
                <c:pt idx="9">
                  <c:v>0.34</c:v>
                </c:pt>
              </c:numCache>
            </c:numRef>
          </c:val>
          <c:extLst>
            <c:ext xmlns:c16="http://schemas.microsoft.com/office/drawing/2014/chart" uri="{C3380CC4-5D6E-409C-BE32-E72D297353CC}">
              <c16:uniqueId val="{00000004-C6AE-482A-8C88-CE559FDAF651}"/>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3.62</c:v>
                </c:pt>
                <c:pt idx="2">
                  <c:v>#N/A</c:v>
                </c:pt>
                <c:pt idx="3">
                  <c:v>3.07</c:v>
                </c:pt>
                <c:pt idx="4">
                  <c:v>#N/A</c:v>
                </c:pt>
                <c:pt idx="5">
                  <c:v>2.6</c:v>
                </c:pt>
                <c:pt idx="6">
                  <c:v>#N/A</c:v>
                </c:pt>
                <c:pt idx="7">
                  <c:v>1.72</c:v>
                </c:pt>
                <c:pt idx="8">
                  <c:v>#N/A</c:v>
                </c:pt>
                <c:pt idx="9">
                  <c:v>0.87</c:v>
                </c:pt>
              </c:numCache>
            </c:numRef>
          </c:val>
          <c:extLst>
            <c:ext xmlns:c16="http://schemas.microsoft.com/office/drawing/2014/chart" uri="{C3380CC4-5D6E-409C-BE32-E72D297353CC}">
              <c16:uniqueId val="{00000005-C6AE-482A-8C88-CE559FDAF651}"/>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2.2000000000000002</c:v>
                </c:pt>
                <c:pt idx="2">
                  <c:v>#N/A</c:v>
                </c:pt>
                <c:pt idx="3">
                  <c:v>2.94</c:v>
                </c:pt>
                <c:pt idx="4">
                  <c:v>#N/A</c:v>
                </c:pt>
                <c:pt idx="5">
                  <c:v>3.45</c:v>
                </c:pt>
                <c:pt idx="6">
                  <c:v>#N/A</c:v>
                </c:pt>
                <c:pt idx="7">
                  <c:v>2.79</c:v>
                </c:pt>
                <c:pt idx="8">
                  <c:v>#N/A</c:v>
                </c:pt>
                <c:pt idx="9">
                  <c:v>2.19</c:v>
                </c:pt>
              </c:numCache>
            </c:numRef>
          </c:val>
          <c:extLst>
            <c:ext xmlns:c16="http://schemas.microsoft.com/office/drawing/2014/chart" uri="{C3380CC4-5D6E-409C-BE32-E72D297353CC}">
              <c16:uniqueId val="{00000006-C6AE-482A-8C88-CE559FDAF651}"/>
            </c:ext>
          </c:extLst>
        </c:ser>
        <c:ser>
          <c:idx val="7"/>
          <c:order val="7"/>
          <c:tx>
            <c:strRef>
              <c:f>データシート!$A$34</c:f>
              <c:strCache>
                <c:ptCount val="1"/>
                <c:pt idx="0">
                  <c:v>宅地造成事業特別会計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c:v>
                </c:pt>
                <c:pt idx="2">
                  <c:v>#N/A</c:v>
                </c:pt>
                <c:pt idx="3">
                  <c:v>2.4</c:v>
                </c:pt>
                <c:pt idx="4">
                  <c:v>#N/A</c:v>
                </c:pt>
                <c:pt idx="5">
                  <c:v>1.08</c:v>
                </c:pt>
                <c:pt idx="6">
                  <c:v>#N/A</c:v>
                </c:pt>
                <c:pt idx="7">
                  <c:v>2.2400000000000002</c:v>
                </c:pt>
                <c:pt idx="8">
                  <c:v>#N/A</c:v>
                </c:pt>
                <c:pt idx="9">
                  <c:v>2.42</c:v>
                </c:pt>
              </c:numCache>
            </c:numRef>
          </c:val>
          <c:extLst>
            <c:ext xmlns:c16="http://schemas.microsoft.com/office/drawing/2014/chart" uri="{C3380CC4-5D6E-409C-BE32-E72D297353CC}">
              <c16:uniqueId val="{00000007-C6AE-482A-8C88-CE559FDAF651}"/>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1.76</c:v>
                </c:pt>
                <c:pt idx="2">
                  <c:v>#N/A</c:v>
                </c:pt>
                <c:pt idx="3">
                  <c:v>2.69</c:v>
                </c:pt>
                <c:pt idx="4">
                  <c:v>#N/A</c:v>
                </c:pt>
                <c:pt idx="5">
                  <c:v>2.68</c:v>
                </c:pt>
                <c:pt idx="6">
                  <c:v>#N/A</c:v>
                </c:pt>
                <c:pt idx="7">
                  <c:v>2.57</c:v>
                </c:pt>
                <c:pt idx="8">
                  <c:v>#N/A</c:v>
                </c:pt>
                <c:pt idx="9">
                  <c:v>4.8</c:v>
                </c:pt>
              </c:numCache>
            </c:numRef>
          </c:val>
          <c:extLst>
            <c:ext xmlns:c16="http://schemas.microsoft.com/office/drawing/2014/chart" uri="{C3380CC4-5D6E-409C-BE32-E72D297353CC}">
              <c16:uniqueId val="{00000008-C6AE-482A-8C88-CE559FDAF65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9.5299999999999994</c:v>
                </c:pt>
                <c:pt idx="2">
                  <c:v>#N/A</c:v>
                </c:pt>
                <c:pt idx="3">
                  <c:v>9.8699999999999992</c:v>
                </c:pt>
                <c:pt idx="4">
                  <c:v>#N/A</c:v>
                </c:pt>
                <c:pt idx="5">
                  <c:v>4.59</c:v>
                </c:pt>
                <c:pt idx="6">
                  <c:v>#N/A</c:v>
                </c:pt>
                <c:pt idx="7">
                  <c:v>8.82</c:v>
                </c:pt>
                <c:pt idx="8">
                  <c:v>#N/A</c:v>
                </c:pt>
                <c:pt idx="9">
                  <c:v>6.42</c:v>
                </c:pt>
              </c:numCache>
            </c:numRef>
          </c:val>
          <c:extLst>
            <c:ext xmlns:c16="http://schemas.microsoft.com/office/drawing/2014/chart" uri="{C3380CC4-5D6E-409C-BE32-E72D297353CC}">
              <c16:uniqueId val="{00000009-C6AE-482A-8C88-CE559FDAF65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569</c:v>
                </c:pt>
                <c:pt idx="5">
                  <c:v>567</c:v>
                </c:pt>
                <c:pt idx="8">
                  <c:v>568</c:v>
                </c:pt>
                <c:pt idx="11">
                  <c:v>578</c:v>
                </c:pt>
                <c:pt idx="14">
                  <c:v>523</c:v>
                </c:pt>
              </c:numCache>
            </c:numRef>
          </c:val>
          <c:extLst>
            <c:ext xmlns:c16="http://schemas.microsoft.com/office/drawing/2014/chart" uri="{C3380CC4-5D6E-409C-BE32-E72D297353CC}">
              <c16:uniqueId val="{00000000-2CAF-4618-8AF5-078D1A31C3C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CAF-4618-8AF5-078D1A31C3C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11</c:v>
                </c:pt>
                <c:pt idx="9">
                  <c:v>23</c:v>
                </c:pt>
                <c:pt idx="12">
                  <c:v>23</c:v>
                </c:pt>
              </c:numCache>
            </c:numRef>
          </c:val>
          <c:extLst>
            <c:ext xmlns:c16="http://schemas.microsoft.com/office/drawing/2014/chart" uri="{C3380CC4-5D6E-409C-BE32-E72D297353CC}">
              <c16:uniqueId val="{00000002-2CAF-4618-8AF5-078D1A31C3C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30</c:v>
                </c:pt>
                <c:pt idx="3">
                  <c:v>28</c:v>
                </c:pt>
                <c:pt idx="6">
                  <c:v>60</c:v>
                </c:pt>
                <c:pt idx="9">
                  <c:v>52</c:v>
                </c:pt>
                <c:pt idx="12">
                  <c:v>50</c:v>
                </c:pt>
              </c:numCache>
            </c:numRef>
          </c:val>
          <c:extLst>
            <c:ext xmlns:c16="http://schemas.microsoft.com/office/drawing/2014/chart" uri="{C3380CC4-5D6E-409C-BE32-E72D297353CC}">
              <c16:uniqueId val="{00000003-2CAF-4618-8AF5-078D1A31C3C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50</c:v>
                </c:pt>
                <c:pt idx="3">
                  <c:v>51</c:v>
                </c:pt>
                <c:pt idx="6">
                  <c:v>50</c:v>
                </c:pt>
                <c:pt idx="9">
                  <c:v>93</c:v>
                </c:pt>
                <c:pt idx="12">
                  <c:v>90</c:v>
                </c:pt>
              </c:numCache>
            </c:numRef>
          </c:val>
          <c:extLst>
            <c:ext xmlns:c16="http://schemas.microsoft.com/office/drawing/2014/chart" uri="{C3380CC4-5D6E-409C-BE32-E72D297353CC}">
              <c16:uniqueId val="{00000004-2CAF-4618-8AF5-078D1A31C3C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CAF-4618-8AF5-078D1A31C3C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CAF-4618-8AF5-078D1A31C3C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874</c:v>
                </c:pt>
                <c:pt idx="3">
                  <c:v>873</c:v>
                </c:pt>
                <c:pt idx="6">
                  <c:v>882</c:v>
                </c:pt>
                <c:pt idx="9">
                  <c:v>889</c:v>
                </c:pt>
                <c:pt idx="12">
                  <c:v>843</c:v>
                </c:pt>
              </c:numCache>
            </c:numRef>
          </c:val>
          <c:extLst>
            <c:ext xmlns:c16="http://schemas.microsoft.com/office/drawing/2014/chart" uri="{C3380CC4-5D6E-409C-BE32-E72D297353CC}">
              <c16:uniqueId val="{00000007-2CAF-4618-8AF5-078D1A31C3C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385</c:v>
                </c:pt>
                <c:pt idx="2">
                  <c:v>#N/A</c:v>
                </c:pt>
                <c:pt idx="3">
                  <c:v>#N/A</c:v>
                </c:pt>
                <c:pt idx="4">
                  <c:v>385</c:v>
                </c:pt>
                <c:pt idx="5">
                  <c:v>#N/A</c:v>
                </c:pt>
                <c:pt idx="6">
                  <c:v>#N/A</c:v>
                </c:pt>
                <c:pt idx="7">
                  <c:v>435</c:v>
                </c:pt>
                <c:pt idx="8">
                  <c:v>#N/A</c:v>
                </c:pt>
                <c:pt idx="9">
                  <c:v>#N/A</c:v>
                </c:pt>
                <c:pt idx="10">
                  <c:v>479</c:v>
                </c:pt>
                <c:pt idx="11">
                  <c:v>#N/A</c:v>
                </c:pt>
                <c:pt idx="12">
                  <c:v>#N/A</c:v>
                </c:pt>
                <c:pt idx="13">
                  <c:v>483</c:v>
                </c:pt>
                <c:pt idx="14">
                  <c:v>#N/A</c:v>
                </c:pt>
              </c:numCache>
            </c:numRef>
          </c:val>
          <c:smooth val="0"/>
          <c:extLst>
            <c:ext xmlns:c16="http://schemas.microsoft.com/office/drawing/2014/chart" uri="{C3380CC4-5D6E-409C-BE32-E72D297353CC}">
              <c16:uniqueId val="{00000008-2CAF-4618-8AF5-078D1A31C3C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6407</c:v>
                </c:pt>
                <c:pt idx="5">
                  <c:v>6552</c:v>
                </c:pt>
                <c:pt idx="8">
                  <c:v>6808</c:v>
                </c:pt>
                <c:pt idx="11">
                  <c:v>6845</c:v>
                </c:pt>
                <c:pt idx="14">
                  <c:v>6666</c:v>
                </c:pt>
              </c:numCache>
            </c:numRef>
          </c:val>
          <c:extLst>
            <c:ext xmlns:c16="http://schemas.microsoft.com/office/drawing/2014/chart" uri="{C3380CC4-5D6E-409C-BE32-E72D297353CC}">
              <c16:uniqueId val="{00000000-CD66-422B-8C3C-59F626BC764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7</c:v>
                </c:pt>
                <c:pt idx="5">
                  <c:v>5</c:v>
                </c:pt>
                <c:pt idx="8">
                  <c:v>3</c:v>
                </c:pt>
                <c:pt idx="11">
                  <c:v>2</c:v>
                </c:pt>
                <c:pt idx="14">
                  <c:v>1</c:v>
                </c:pt>
              </c:numCache>
            </c:numRef>
          </c:val>
          <c:extLst>
            <c:ext xmlns:c16="http://schemas.microsoft.com/office/drawing/2014/chart" uri="{C3380CC4-5D6E-409C-BE32-E72D297353CC}">
              <c16:uniqueId val="{00000001-CD66-422B-8C3C-59F626BC764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10783</c:v>
                </c:pt>
                <c:pt idx="5">
                  <c:v>5785</c:v>
                </c:pt>
                <c:pt idx="8">
                  <c:v>5440</c:v>
                </c:pt>
                <c:pt idx="11">
                  <c:v>5353</c:v>
                </c:pt>
                <c:pt idx="14">
                  <c:v>4640</c:v>
                </c:pt>
              </c:numCache>
            </c:numRef>
          </c:val>
          <c:extLst>
            <c:ext xmlns:c16="http://schemas.microsoft.com/office/drawing/2014/chart" uri="{C3380CC4-5D6E-409C-BE32-E72D297353CC}">
              <c16:uniqueId val="{00000002-CD66-422B-8C3C-59F626BC764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D66-422B-8C3C-59F626BC764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D66-422B-8C3C-59F626BC764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D66-422B-8C3C-59F626BC764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2501</c:v>
                </c:pt>
                <c:pt idx="3">
                  <c:v>2542</c:v>
                </c:pt>
                <c:pt idx="6">
                  <c:v>2526</c:v>
                </c:pt>
                <c:pt idx="9">
                  <c:v>2523</c:v>
                </c:pt>
                <c:pt idx="12">
                  <c:v>2499</c:v>
                </c:pt>
              </c:numCache>
            </c:numRef>
          </c:val>
          <c:extLst>
            <c:ext xmlns:c16="http://schemas.microsoft.com/office/drawing/2014/chart" uri="{C3380CC4-5D6E-409C-BE32-E72D297353CC}">
              <c16:uniqueId val="{00000006-CD66-422B-8C3C-59F626BC764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388</c:v>
                </c:pt>
                <c:pt idx="3">
                  <c:v>368</c:v>
                </c:pt>
                <c:pt idx="6">
                  <c:v>323</c:v>
                </c:pt>
                <c:pt idx="9">
                  <c:v>319</c:v>
                </c:pt>
                <c:pt idx="12">
                  <c:v>296</c:v>
                </c:pt>
              </c:numCache>
            </c:numRef>
          </c:val>
          <c:extLst>
            <c:ext xmlns:c16="http://schemas.microsoft.com/office/drawing/2014/chart" uri="{C3380CC4-5D6E-409C-BE32-E72D297353CC}">
              <c16:uniqueId val="{00000007-CD66-422B-8C3C-59F626BC764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593</c:v>
                </c:pt>
                <c:pt idx="3">
                  <c:v>152</c:v>
                </c:pt>
                <c:pt idx="6">
                  <c:v>381</c:v>
                </c:pt>
                <c:pt idx="9">
                  <c:v>583</c:v>
                </c:pt>
                <c:pt idx="12">
                  <c:v>517</c:v>
                </c:pt>
              </c:numCache>
            </c:numRef>
          </c:val>
          <c:extLst>
            <c:ext xmlns:c16="http://schemas.microsoft.com/office/drawing/2014/chart" uri="{C3380CC4-5D6E-409C-BE32-E72D297353CC}">
              <c16:uniqueId val="{00000008-CD66-422B-8C3C-59F626BC764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340</c:v>
                </c:pt>
                <c:pt idx="3">
                  <c:v>0</c:v>
                </c:pt>
                <c:pt idx="6">
                  <c:v>429</c:v>
                </c:pt>
                <c:pt idx="9">
                  <c:v>415</c:v>
                </c:pt>
                <c:pt idx="12">
                  <c:v>401</c:v>
                </c:pt>
              </c:numCache>
            </c:numRef>
          </c:val>
          <c:extLst>
            <c:ext xmlns:c16="http://schemas.microsoft.com/office/drawing/2014/chart" uri="{C3380CC4-5D6E-409C-BE32-E72D297353CC}">
              <c16:uniqueId val="{00000009-CD66-422B-8C3C-59F626BC764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8101</c:v>
                </c:pt>
                <c:pt idx="3">
                  <c:v>8432</c:v>
                </c:pt>
                <c:pt idx="6">
                  <c:v>8465</c:v>
                </c:pt>
                <c:pt idx="9">
                  <c:v>8783</c:v>
                </c:pt>
                <c:pt idx="12">
                  <c:v>8897</c:v>
                </c:pt>
              </c:numCache>
            </c:numRef>
          </c:val>
          <c:extLst>
            <c:ext xmlns:c16="http://schemas.microsoft.com/office/drawing/2014/chart" uri="{C3380CC4-5D6E-409C-BE32-E72D297353CC}">
              <c16:uniqueId val="{0000000A-CD66-422B-8C3C-59F626BC764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423</c:v>
                </c:pt>
                <c:pt idx="11">
                  <c:v>#N/A</c:v>
                </c:pt>
                <c:pt idx="12">
                  <c:v>#N/A</c:v>
                </c:pt>
                <c:pt idx="13">
                  <c:v>1304</c:v>
                </c:pt>
                <c:pt idx="14">
                  <c:v>#N/A</c:v>
                </c:pt>
              </c:numCache>
            </c:numRef>
          </c:val>
          <c:smooth val="0"/>
          <c:extLst>
            <c:ext xmlns:c16="http://schemas.microsoft.com/office/drawing/2014/chart" uri="{C3380CC4-5D6E-409C-BE32-E72D297353CC}">
              <c16:uniqueId val="{0000000B-CD66-422B-8C3C-59F626BC764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712</c:v>
                </c:pt>
                <c:pt idx="1">
                  <c:v>1272</c:v>
                </c:pt>
                <c:pt idx="2">
                  <c:v>1293</c:v>
                </c:pt>
              </c:numCache>
            </c:numRef>
          </c:val>
          <c:extLst>
            <c:ext xmlns:c16="http://schemas.microsoft.com/office/drawing/2014/chart" uri="{C3380CC4-5D6E-409C-BE32-E72D297353CC}">
              <c16:uniqueId val="{00000000-986C-43E0-8DEC-B979D4D73BC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c:v>
                </c:pt>
                <c:pt idx="1">
                  <c:v>144</c:v>
                </c:pt>
                <c:pt idx="2">
                  <c:v>144</c:v>
                </c:pt>
              </c:numCache>
            </c:numRef>
          </c:val>
          <c:extLst>
            <c:ext xmlns:c16="http://schemas.microsoft.com/office/drawing/2014/chart" uri="{C3380CC4-5D6E-409C-BE32-E72D297353CC}">
              <c16:uniqueId val="{00000001-986C-43E0-8DEC-B979D4D73BC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4598</c:v>
                </c:pt>
                <c:pt idx="1">
                  <c:v>3772</c:v>
                </c:pt>
                <c:pt idx="2">
                  <c:v>3038</c:v>
                </c:pt>
              </c:numCache>
            </c:numRef>
          </c:val>
          <c:extLst>
            <c:ext xmlns:c16="http://schemas.microsoft.com/office/drawing/2014/chart" uri="{C3380CC4-5D6E-409C-BE32-E72D297353CC}">
              <c16:uniqueId val="{00000002-986C-43E0-8DEC-B979D4D73BC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静岡県小山町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償還の終了と新規起債の抑制により起債の元利償還金は減少していたが、令和２年度から道路整備事業や災害復旧事業による償還額の増により元利償還金が増加に転じたが、過去の大規模事業の償還完了に伴い令和４年度は減少に転じている。　</a:t>
          </a:r>
        </a:p>
        <a:p>
          <a:r>
            <a:rPr kumimoji="1" lang="ja-JP" altLang="en-US" sz="1400">
              <a:latin typeface="ＭＳ ゴシック" pitchFamily="49" charset="-128"/>
              <a:ea typeface="ＭＳ ゴシック" pitchFamily="49" charset="-128"/>
            </a:rPr>
            <a:t>　また、令和２年度に</a:t>
          </a:r>
          <a:r>
            <a:rPr kumimoji="1" lang="en-US" altLang="ja-JP" sz="1400">
              <a:latin typeface="ＭＳ ゴシック" pitchFamily="49" charset="-128"/>
              <a:ea typeface="ＭＳ ゴシック" pitchFamily="49" charset="-128"/>
            </a:rPr>
            <a:t>PFI</a:t>
          </a:r>
          <a:r>
            <a:rPr kumimoji="1" lang="ja-JP" altLang="en-US" sz="1400">
              <a:latin typeface="ＭＳ ゴシック" pitchFamily="49" charset="-128"/>
              <a:ea typeface="ＭＳ ゴシック" pitchFamily="49" charset="-128"/>
            </a:rPr>
            <a:t>方式による地域優良賃貸住宅債務負担行為に基づく支出額が増加したため、実質公債費比率の分子は増加した。</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静岡県小山町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町道整備及びこども園整備事業、公共施設長寿命化事業等の地方債発行により増加したものの、公営企業債等の繰入見込額は下水道事業の地方債減などにより減となり、全体としては将来負担額が減少した。</a:t>
          </a:r>
        </a:p>
        <a:p>
          <a:r>
            <a:rPr kumimoji="1" lang="ja-JP" altLang="en-US" sz="1400">
              <a:latin typeface="ＭＳ ゴシック" pitchFamily="49" charset="-128"/>
              <a:ea typeface="ＭＳ ゴシック" pitchFamily="49" charset="-128"/>
            </a:rPr>
            <a:t>　また、平成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ふるさと寄附の一部を総合計画推進基金等に積立てたことから、充当可能基金が大幅に増加し、その後は取崩しをしたものの、充当可能財源等が将来負担額を上回った。しかしながら令和３年度には基金残高の減少に伴い将来負担額が充当可能財源等を上回る結果となり、令和４年度も増加となっている。</a:t>
          </a:r>
        </a:p>
        <a:p>
          <a:r>
            <a:rPr kumimoji="1" lang="ja-JP" altLang="en-US" sz="1400">
              <a:latin typeface="ＭＳ ゴシック" pitchFamily="49" charset="-128"/>
              <a:ea typeface="ＭＳ ゴシック" pitchFamily="49" charset="-128"/>
            </a:rPr>
            <a:t>　ふるさと寄附による積立金は、工業団地等への企業立地に対する補助金や重点事業に充てることとしているため、今後は財政調整基金の計画的な積立てや起債発行額の抑制により、持続可能な財政運営に努め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静岡県小山町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・令和４年度末の基金残高は、普通会計で約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千万円となり、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千万円の減少となった。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・これは、財政調整基金が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千万円、庁舎建設基金が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千万円、須走地域振興事業基金が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千万円増加した一方で、総合計画推進基金が取崩しにより、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億円の減少などが主な要因である。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・引き続き、ふるさと寄附金の拡大に努め総合計画推進基金の積立金を確保するとともに、景気後退など不測の事態による町税の減収や、災害などの事態に備えるため、行財政改革の取り組みを進め、「第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次小山町総合計画前期基本計画」（令和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月）に基づく財政運営上の数値目標としている財政調整基金残高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％）の維持に取り組んでいく。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・総合計画推進基金：総合計画に定める重点事業の推進を図るため必要な財源を確保し、堅実な総合計画の実現に資する。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・教育振興基金：心豊かな教育の振興、子育て及び教育環境の整備等を行う経費に充てる。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・文化財保護基金：町内に所在する文化財の保存及び活用に要する経費に充てる。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・庁舎建設基金：小山町役場庁舎の建設又は改築等の実施に要する経費に充てる。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・須走地域振興事業基金：須走地域における地域振興事業、基盤整備事業等を行う経費に充てる。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・総合計画推進基金：町道整備事業などの総合計画重点事業に充てるため取崩しなどにより約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億円の減額となっている。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・教育振興基金：給食費無償化事業や体育施設改修事業などに充てるため取崩しなどにより約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千万円の減額となっている。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・庁舎建設基金：決算剰余金の一部から積立てたことにより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千万円の増額となっている。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・総合計画推進基金：工業団地等への企業立地に対する地域産業立地事業費補助金などの支出に備えるため一定額を確保していく。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・庁舎建設基金：老朽化に伴う庁舎の建設又は改築等の負担を平準化するため、毎年度計画的に積み立てを行う。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・その他の特定目的基金については、それぞれの使途のため一定額を確保していく。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千万円となり、前年度から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千万円の増加となった。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年台風災害における財源不足のためほぼ枯渇し、それ以降決算剰余金などにより着実に積み立てを行ってきたが、令和元年度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には再び台風災害により財源不足が生じることとなり、基金の取り崩しにより対応した。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・令和４年度においては、決算剰余金により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千万円の積み立てを行うことができたことが増額の要因である。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・引き続き景気後退など不測の事態による町税の減収や、災害などの事態に備えるため、行財政改革の取り組みを進め、「第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次小山町総合計画前期基本計画」（令和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月）に基づく財政運営上の数値目標としている財政調整基金残高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％）の維持に取り組んでいく。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・令和３年度普通交付税の再算定における臨時財政対策債償還基金費分の積み立てにより、令和２年度から令和３年度にかけては、約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・今後の起債の内容により、必要に応じて積み立てを行う。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静岡県小山町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17,611
17,331
135.74
13,965,125
13,336,015
366,002
5,677,349
8,897,036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国の補正予算による再算定により、基準財政需要額は増加傾向となっている一方で、新型コロナウイルス感染症の影響による法人税の減少により基準財政収入額が減となったことにより、財政力指数は</a:t>
          </a:r>
          <a:r>
            <a:rPr kumimoji="1" lang="en-US" altLang="ja-JP" sz="1300">
              <a:latin typeface="ＭＳ Ｐゴシック" panose="020B0600070205080204" pitchFamily="50" charset="-128"/>
              <a:ea typeface="ＭＳ Ｐゴシック" panose="020B0600070205080204" pitchFamily="50" charset="-128"/>
            </a:rPr>
            <a:t>0.85</a:t>
          </a:r>
          <a:r>
            <a:rPr kumimoji="1" lang="ja-JP" altLang="en-US" sz="1300">
              <a:latin typeface="ＭＳ Ｐゴシック" panose="020B0600070205080204" pitchFamily="50" charset="-128"/>
              <a:ea typeface="ＭＳ Ｐゴシック" panose="020B0600070205080204" pitchFamily="50" charset="-128"/>
            </a:rPr>
            <a:t>となっており、近年低下傾向（</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0.06</a:t>
          </a:r>
          <a:r>
            <a:rPr kumimoji="1" lang="ja-JP" altLang="en-US" sz="1300">
              <a:latin typeface="ＭＳ Ｐゴシック" panose="020B0600070205080204" pitchFamily="50" charset="-128"/>
              <a:ea typeface="ＭＳ Ｐゴシック" panose="020B0600070205080204" pitchFamily="50" charset="-128"/>
            </a:rPr>
            <a:t>低下）にある。</a:t>
          </a:r>
        </a:p>
        <a:p>
          <a:r>
            <a:rPr kumimoji="1" lang="ja-JP" altLang="en-US" sz="1300">
              <a:latin typeface="ＭＳ Ｐゴシック" panose="020B0600070205080204" pitchFamily="50" charset="-128"/>
              <a:ea typeface="ＭＳ Ｐゴシック" panose="020B0600070205080204" pitchFamily="50" charset="-128"/>
            </a:rPr>
            <a:t>　今後は工業団地等の造成事業が順次完成し、固定資産税の増加が期待できる一方、高齢化による高齢者保健福祉費や物価高対策に伴う包括算定経費等の需要額の増が見込まれることから、同程度で推移していくと予想され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23214"/>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160565</xdr:rowOff>
    </xdr:from>
    <xdr:to>
      <xdr:col>23</xdr:col>
      <xdr:colOff>133350</xdr:colOff>
      <xdr:row>40</xdr:row>
      <xdr:rowOff>12095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6847115"/>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141108</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70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169031</xdr:rowOff>
    </xdr:from>
    <xdr:to>
      <xdr:col>23</xdr:col>
      <xdr:colOff>184150</xdr:colOff>
      <xdr:row>42</xdr:row>
      <xdr:rowOff>99181</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126093</xdr:rowOff>
    </xdr:from>
    <xdr:to>
      <xdr:col>19</xdr:col>
      <xdr:colOff>133350</xdr:colOff>
      <xdr:row>39</xdr:row>
      <xdr:rowOff>160565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68126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157541</xdr:rowOff>
    </xdr:from>
    <xdr:to>
      <xdr:col>19</xdr:col>
      <xdr:colOff>184150</xdr:colOff>
      <xdr:row>42</xdr:row>
      <xdr:rowOff>87691</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72468</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27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114602</xdr:rowOff>
    </xdr:from>
    <xdr:to>
      <xdr:col>15</xdr:col>
      <xdr:colOff>82550</xdr:colOff>
      <xdr:row>39</xdr:row>
      <xdr:rowOff>126093</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68011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134559</xdr:rowOff>
    </xdr:from>
    <xdr:to>
      <xdr:col>15</xdr:col>
      <xdr:colOff>133350</xdr:colOff>
      <xdr:row>42</xdr:row>
      <xdr:rowOff>64709</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49486</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114602</xdr:rowOff>
    </xdr:from>
    <xdr:to>
      <xdr:col>11</xdr:col>
      <xdr:colOff>31750</xdr:colOff>
      <xdr:row>39</xdr:row>
      <xdr:rowOff>114602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68011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134559</xdr:rowOff>
    </xdr:from>
    <xdr:to>
      <xdr:col>7</xdr:col>
      <xdr:colOff>31750</xdr:colOff>
      <xdr:row>42</xdr:row>
      <xdr:rowOff>64709</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49486</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132745</xdr:rowOff>
    </xdr:from>
    <xdr:to>
      <xdr:col>23</xdr:col>
      <xdr:colOff>184150</xdr:colOff>
      <xdr:row>40</xdr:row>
      <xdr:rowOff>62895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681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149272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66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109765</xdr:rowOff>
    </xdr:from>
    <xdr:to>
      <xdr:col>19</xdr:col>
      <xdr:colOff>184150</xdr:colOff>
      <xdr:row>40</xdr:row>
      <xdr:rowOff>39915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50092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565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75293</xdr:rowOff>
    </xdr:from>
    <xdr:to>
      <xdr:col>15</xdr:col>
      <xdr:colOff>133350</xdr:colOff>
      <xdr:row>40</xdr:row>
      <xdr:rowOff>5443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15620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63802</xdr:rowOff>
    </xdr:from>
    <xdr:to>
      <xdr:col>11</xdr:col>
      <xdr:colOff>82550</xdr:colOff>
      <xdr:row>39</xdr:row>
      <xdr:rowOff>165402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675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4129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51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63802</xdr:rowOff>
    </xdr:from>
    <xdr:to>
      <xdr:col>7</xdr:col>
      <xdr:colOff>31750</xdr:colOff>
      <xdr:row>39</xdr:row>
      <xdr:rowOff>165402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675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4129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51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地方交付税、臨時財政対策債の減少により経常一般財源が減少した一方、人件費、物件費にかかる経常経費が増加したことにより、経常収支比率は</a:t>
          </a:r>
          <a:r>
            <a:rPr kumimoji="1" lang="en-US" altLang="ja-JP" sz="1300">
              <a:latin typeface="ＭＳ Ｐゴシック" panose="020B0600070205080204" pitchFamily="50" charset="-128"/>
              <a:ea typeface="ＭＳ Ｐゴシック" panose="020B0600070205080204" pitchFamily="50" charset="-128"/>
            </a:rPr>
            <a:t>8.1</a:t>
          </a:r>
          <a:r>
            <a:rPr kumimoji="1" lang="ja-JP" altLang="en-US" sz="1300">
              <a:latin typeface="ＭＳ Ｐゴシック" panose="020B0600070205080204" pitchFamily="50" charset="-128"/>
              <a:ea typeface="ＭＳ Ｐゴシック" panose="020B0600070205080204" pitchFamily="50" charset="-128"/>
            </a:rPr>
            <a:t>％上昇したものの、類似団体平均は下回っている。</a:t>
          </a:r>
        </a:p>
        <a:p>
          <a:r>
            <a:rPr kumimoji="1" lang="ja-JP" altLang="en-US" sz="1300">
              <a:latin typeface="ＭＳ Ｐゴシック" panose="020B0600070205080204" pitchFamily="50" charset="-128"/>
              <a:ea typeface="ＭＳ Ｐゴシック" panose="020B0600070205080204" pitchFamily="50" charset="-128"/>
            </a:rPr>
            <a:t>　国の再算定による地方交付税等の増加により、一時的には改善したものの、比率は年々悪化の傾向となっており、今後も施設の統廃合や民間譲渡を検討すると共に、優先度の低い事務事業について廃止・縮小を進め、経常経費の削減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131826</xdr:rowOff>
    </xdr:from>
    <xdr:to>
      <xdr:col>23</xdr:col>
      <xdr:colOff>133350</xdr:colOff>
      <xdr:row>66</xdr:row>
      <xdr:rowOff>150114</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75926"/>
          <a:ext cx="0" cy="1389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46753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131826</xdr:rowOff>
    </xdr:from>
    <xdr:to>
      <xdr:col>24</xdr:col>
      <xdr:colOff>12700</xdr:colOff>
      <xdr:row>58</xdr:row>
      <xdr:rowOff>131826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155702</xdr:rowOff>
    </xdr:from>
    <xdr:to>
      <xdr:col>23</xdr:col>
      <xdr:colOff>133350</xdr:colOff>
      <xdr:row>63</xdr:row>
      <xdr:rowOff>32258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442702"/>
          <a:ext cx="838200" cy="39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69359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70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97282</xdr:rowOff>
    </xdr:from>
    <xdr:to>
      <xdr:col>23</xdr:col>
      <xdr:colOff>184150</xdr:colOff>
      <xdr:row>64</xdr:row>
      <xdr:rowOff>27432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9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155702</xdr:rowOff>
    </xdr:from>
    <xdr:to>
      <xdr:col>19</xdr:col>
      <xdr:colOff>133350</xdr:colOff>
      <xdr:row>64</xdr:row>
      <xdr:rowOff>73152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442702"/>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166895</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96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3302</xdr:rowOff>
    </xdr:from>
    <xdr:to>
      <xdr:col>15</xdr:col>
      <xdr:colOff>82550</xdr:colOff>
      <xdr:row>64</xdr:row>
      <xdr:rowOff>73152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804652"/>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17526</xdr:rowOff>
    </xdr:from>
    <xdr:to>
      <xdr:col>15</xdr:col>
      <xdr:colOff>133350</xdr:colOff>
      <xdr:row>64</xdr:row>
      <xdr:rowOff>119126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129303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54102</xdr:rowOff>
    </xdr:from>
    <xdr:to>
      <xdr:col>11</xdr:col>
      <xdr:colOff>31750</xdr:colOff>
      <xdr:row>63</xdr:row>
      <xdr:rowOff>3302</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68400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46482</xdr:rowOff>
    </xdr:from>
    <xdr:to>
      <xdr:col>11</xdr:col>
      <xdr:colOff>82550</xdr:colOff>
      <xdr:row>64</xdr:row>
      <xdr:rowOff>148082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132859</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10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103903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152908</xdr:rowOff>
    </xdr:from>
    <xdr:to>
      <xdr:col>23</xdr:col>
      <xdr:colOff>184150</xdr:colOff>
      <xdr:row>63</xdr:row>
      <xdr:rowOff>83058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169435</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62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104902</xdr:rowOff>
    </xdr:from>
    <xdr:to>
      <xdr:col>19</xdr:col>
      <xdr:colOff>184150</xdr:colOff>
      <xdr:row>61</xdr:row>
      <xdr:rowOff>35052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39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45229</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160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22352</xdr:rowOff>
    </xdr:from>
    <xdr:to>
      <xdr:col>15</xdr:col>
      <xdr:colOff>133350</xdr:colOff>
      <xdr:row>64</xdr:row>
      <xdr:rowOff>123952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108729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08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123952</xdr:rowOff>
    </xdr:from>
    <xdr:to>
      <xdr:col>11</xdr:col>
      <xdr:colOff>82550</xdr:colOff>
      <xdr:row>63</xdr:row>
      <xdr:rowOff>54102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64279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52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3302</xdr:rowOff>
    </xdr:from>
    <xdr:to>
      <xdr:col>7</xdr:col>
      <xdr:colOff>31750</xdr:colOff>
      <xdr:row>62</xdr:row>
      <xdr:rowOff>104902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6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115079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40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[241,684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令和４年度の上昇については人口減少と燃料費の高騰等による物件費の増が主な要因となっている。</a:t>
          </a:r>
        </a:p>
        <a:p>
          <a:r>
            <a:rPr kumimoji="1" lang="ja-JP" altLang="en-US" sz="1300">
              <a:latin typeface="ＭＳ Ｐゴシック" panose="020B0600070205080204" pitchFamily="50" charset="-128"/>
              <a:ea typeface="ＭＳ Ｐゴシック" panose="020B0600070205080204" pitchFamily="50" charset="-128"/>
            </a:rPr>
            <a:t>　人件費・物件費が高い要因としては企業立地や定住促進事業を重点的に進めていること、また、支所、町立こども園、小中学校などの施設数が類似団体に比べ多いことによるものである。</a:t>
          </a:r>
        </a:p>
        <a:p>
          <a:r>
            <a:rPr kumimoji="1" lang="ja-JP" altLang="en-US" sz="1300">
              <a:latin typeface="ＭＳ Ｐゴシック" panose="020B0600070205080204" pitchFamily="50" charset="-128"/>
              <a:ea typeface="ＭＳ Ｐゴシック" panose="020B0600070205080204" pitchFamily="50" charset="-128"/>
            </a:rPr>
            <a:t>　今後は、定員適正化等の行政改革の推進により、人件費、物件費の削減に取り組む方針である。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49285</xdr:rowOff>
    </xdr:from>
    <xdr:to>
      <xdr:col>23</xdr:col>
      <xdr:colOff>133350</xdr:colOff>
      <xdr:row>83</xdr:row>
      <xdr:rowOff>19174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36735"/>
          <a:ext cx="0" cy="312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162701</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4221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83</xdr:row>
      <xdr:rowOff>19174</xdr:rowOff>
    </xdr:from>
    <xdr:to>
      <xdr:col>24</xdr:col>
      <xdr:colOff>12700</xdr:colOff>
      <xdr:row>83</xdr:row>
      <xdr:rowOff>19174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24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135662</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80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49285</xdr:rowOff>
    </xdr:from>
    <xdr:to>
      <xdr:col>24</xdr:col>
      <xdr:colOff>12700</xdr:colOff>
      <xdr:row>81</xdr:row>
      <xdr:rowOff>49285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36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85838</xdr:rowOff>
    </xdr:from>
    <xdr:to>
      <xdr:col>23</xdr:col>
      <xdr:colOff>133350</xdr:colOff>
      <xdr:row>82</xdr:row>
      <xdr:rowOff>100874</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144738"/>
          <a:ext cx="838200" cy="1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153846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38698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137319</xdr:rowOff>
    </xdr:from>
    <xdr:to>
      <xdr:col>23</xdr:col>
      <xdr:colOff>184150</xdr:colOff>
      <xdr:row>82</xdr:row>
      <xdr:rowOff>67469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024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49005</xdr:rowOff>
    </xdr:from>
    <xdr:to>
      <xdr:col>19</xdr:col>
      <xdr:colOff>133350</xdr:colOff>
      <xdr:row>82</xdr:row>
      <xdr:rowOff>85838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107905"/>
          <a:ext cx="889000" cy="36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122555</xdr:rowOff>
    </xdr:from>
    <xdr:to>
      <xdr:col>19</xdr:col>
      <xdr:colOff>184150</xdr:colOff>
      <xdr:row>82</xdr:row>
      <xdr:rowOff>52705</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62882</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3778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49005</xdr:rowOff>
    </xdr:from>
    <xdr:to>
      <xdr:col>15</xdr:col>
      <xdr:colOff>82550</xdr:colOff>
      <xdr:row>82</xdr:row>
      <xdr:rowOff>127712</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4107905"/>
          <a:ext cx="889000" cy="7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109703</xdr:rowOff>
    </xdr:from>
    <xdr:to>
      <xdr:col>15</xdr:col>
      <xdr:colOff>133350</xdr:colOff>
      <xdr:row>82</xdr:row>
      <xdr:rowOff>39853</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399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50030</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766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127712</xdr:rowOff>
    </xdr:from>
    <xdr:to>
      <xdr:col>11</xdr:col>
      <xdr:colOff>31750</xdr:colOff>
      <xdr:row>89</xdr:row>
      <xdr:rowOff>147309</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447800" y="14186612"/>
          <a:ext cx="889000" cy="1219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87018</xdr:rowOff>
    </xdr:from>
    <xdr:to>
      <xdr:col>11</xdr:col>
      <xdr:colOff>82550</xdr:colOff>
      <xdr:row>82</xdr:row>
      <xdr:rowOff>17168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7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27345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74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102060</xdr:rowOff>
    </xdr:from>
    <xdr:to>
      <xdr:col>7</xdr:col>
      <xdr:colOff>31750</xdr:colOff>
      <xdr:row>82</xdr:row>
      <xdr:rowOff>32210</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8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42387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758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50074</xdr:rowOff>
    </xdr:from>
    <xdr:to>
      <xdr:col>23</xdr:col>
      <xdr:colOff>184150</xdr:colOff>
      <xdr:row>82</xdr:row>
      <xdr:rowOff>151674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10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117401</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00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35038</xdr:rowOff>
    </xdr:from>
    <xdr:to>
      <xdr:col>19</xdr:col>
      <xdr:colOff>184150</xdr:colOff>
      <xdr:row>82</xdr:row>
      <xdr:rowOff>136638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09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121415</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180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169655</xdr:rowOff>
    </xdr:from>
    <xdr:to>
      <xdr:col>15</xdr:col>
      <xdr:colOff>133350</xdr:colOff>
      <xdr:row>82</xdr:row>
      <xdr:rowOff>99805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05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84582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143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76912</xdr:rowOff>
    </xdr:from>
    <xdr:to>
      <xdr:col>11</xdr:col>
      <xdr:colOff>82550</xdr:colOff>
      <xdr:row>83</xdr:row>
      <xdr:rowOff>7062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13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163289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22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89</xdr:row>
      <xdr:rowOff>96509</xdr:rowOff>
    </xdr:from>
    <xdr:to>
      <xdr:col>7</xdr:col>
      <xdr:colOff>31750</xdr:colOff>
      <xdr:row>90</xdr:row>
      <xdr:rowOff>26659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535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90</xdr:row>
      <xdr:rowOff>11436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5441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給与表の改正を進め、令和元年度以降</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ポイントを下回った。令和４年度は前年度比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改善の</a:t>
          </a:r>
          <a:r>
            <a:rPr kumimoji="1" lang="en-US" altLang="ja-JP" sz="1300">
              <a:latin typeface="ＭＳ Ｐゴシック" panose="020B0600070205080204" pitchFamily="50" charset="-128"/>
              <a:ea typeface="ＭＳ Ｐゴシック" panose="020B0600070205080204" pitchFamily="50" charset="-128"/>
            </a:rPr>
            <a:t>98.6</a:t>
          </a:r>
          <a:r>
            <a:rPr kumimoji="1" lang="ja-JP" altLang="en-US" sz="1300">
              <a:latin typeface="ＭＳ Ｐゴシック" panose="020B0600070205080204" pitchFamily="50" charset="-128"/>
              <a:ea typeface="ＭＳ Ｐゴシック" panose="020B0600070205080204" pitchFamily="50" charset="-128"/>
            </a:rPr>
            <a:t>となったものの、類似団体等の平均値を上回る状態が続いている。</a:t>
          </a:r>
        </a:p>
        <a:p>
          <a:r>
            <a:rPr kumimoji="1" lang="ja-JP" altLang="en-US" sz="1300">
              <a:latin typeface="ＭＳ Ｐゴシック" panose="020B0600070205080204" pitchFamily="50" charset="-128"/>
              <a:ea typeface="ＭＳ Ｐゴシック" panose="020B0600070205080204" pitchFamily="50" charset="-128"/>
            </a:rPr>
            <a:t>　今後も給与表の改正等、国家公務員の給与制度に準ずることを基本に、引き続き給与の適正化に努める。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100895</xdr:rowOff>
    </xdr:from>
    <xdr:to>
      <xdr:col>81</xdr:col>
      <xdr:colOff>44450</xdr:colOff>
      <xdr:row>90</xdr:row>
      <xdr:rowOff>72672</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988345"/>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15822</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73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100895</xdr:rowOff>
    </xdr:from>
    <xdr:to>
      <xdr:col>81</xdr:col>
      <xdr:colOff>133350</xdr:colOff>
      <xdr:row>81</xdr:row>
      <xdr:rowOff>100895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98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37395</xdr:rowOff>
    </xdr:from>
    <xdr:to>
      <xdr:col>81</xdr:col>
      <xdr:colOff>44450</xdr:colOff>
      <xdr:row>87</xdr:row>
      <xdr:rowOff>131234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953545"/>
          <a:ext cx="8382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131234</xdr:rowOff>
    </xdr:from>
    <xdr:to>
      <xdr:col>77</xdr:col>
      <xdr:colOff>44450</xdr:colOff>
      <xdr:row>88</xdr:row>
      <xdr:rowOff>26811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5047384"/>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88195</xdr:rowOff>
    </xdr:from>
    <xdr:to>
      <xdr:col>77</xdr:col>
      <xdr:colOff>95250</xdr:colOff>
      <xdr:row>86</xdr:row>
      <xdr:rowOff>18345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28522</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43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26811</xdr:rowOff>
    </xdr:from>
    <xdr:to>
      <xdr:col>72</xdr:col>
      <xdr:colOff>203200</xdr:colOff>
      <xdr:row>88</xdr:row>
      <xdr:rowOff>80434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5114411"/>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80434</xdr:rowOff>
    </xdr:from>
    <xdr:to>
      <xdr:col>68</xdr:col>
      <xdr:colOff>152400</xdr:colOff>
      <xdr:row>89</xdr:row>
      <xdr:rowOff>29634</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516803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158045</xdr:rowOff>
    </xdr:from>
    <xdr:to>
      <xdr:col>81</xdr:col>
      <xdr:colOff>95250</xdr:colOff>
      <xdr:row>87</xdr:row>
      <xdr:rowOff>88195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9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130122</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87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80434</xdr:rowOff>
    </xdr:from>
    <xdr:to>
      <xdr:col>77</xdr:col>
      <xdr:colOff>95250</xdr:colOff>
      <xdr:row>88</xdr:row>
      <xdr:rowOff>10584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166811</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082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147461</xdr:rowOff>
    </xdr:from>
    <xdr:to>
      <xdr:col>73</xdr:col>
      <xdr:colOff>44450</xdr:colOff>
      <xdr:row>88</xdr:row>
      <xdr:rowOff>77611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50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62388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14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29634</xdr:rowOff>
    </xdr:from>
    <xdr:to>
      <xdr:col>68</xdr:col>
      <xdr:colOff>203200</xdr:colOff>
      <xdr:row>88</xdr:row>
      <xdr:rowOff>131234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116011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150284</xdr:rowOff>
    </xdr:from>
    <xdr:to>
      <xdr:col>64</xdr:col>
      <xdr:colOff>152400</xdr:colOff>
      <xdr:row>89</xdr:row>
      <xdr:rowOff>80434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65211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大幅な差が生じている。これは、町立でこども園４園、中学校３校、小学校５校の運営によるもの、また、定住促進事業及び企業誘致や新東名関連整備事業など積極的な施策の実施のため、類似団体に比べ多くなっている。</a:t>
          </a:r>
        </a:p>
        <a:p>
          <a:r>
            <a:rPr kumimoji="1" lang="ja-JP" altLang="en-US" sz="1300">
              <a:latin typeface="ＭＳ Ｐゴシック" panose="020B0600070205080204" pitchFamily="50" charset="-128"/>
              <a:ea typeface="ＭＳ Ｐゴシック" panose="020B0600070205080204" pitchFamily="50" charset="-128"/>
            </a:rPr>
            <a:t>　今後も定員適正化計画により適切な定員管理に努める。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116135</xdr:rowOff>
    </xdr:from>
    <xdr:to>
      <xdr:col>81</xdr:col>
      <xdr:colOff>44450</xdr:colOff>
      <xdr:row>66</xdr:row>
      <xdr:rowOff>153599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888785"/>
          <a:ext cx="0" cy="15805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125676</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4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153599</xdr:rowOff>
    </xdr:from>
    <xdr:to>
      <xdr:col>81</xdr:col>
      <xdr:colOff>133350</xdr:colOff>
      <xdr:row>66</xdr:row>
      <xdr:rowOff>153599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69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31062</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63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116135</xdr:rowOff>
    </xdr:from>
    <xdr:to>
      <xdr:col>81</xdr:col>
      <xdr:colOff>133350</xdr:colOff>
      <xdr:row>57</xdr:row>
      <xdr:rowOff>116135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888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150354</xdr:rowOff>
    </xdr:from>
    <xdr:to>
      <xdr:col>81</xdr:col>
      <xdr:colOff>44450</xdr:colOff>
      <xdr:row>63</xdr:row>
      <xdr:rowOff>21802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780254"/>
          <a:ext cx="838200" cy="4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110437</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225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93910</xdr:rowOff>
    </xdr:from>
    <xdr:to>
      <xdr:col>81</xdr:col>
      <xdr:colOff>95250</xdr:colOff>
      <xdr:row>61</xdr:row>
      <xdr:rowOff>24060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8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127564</xdr:rowOff>
    </xdr:from>
    <xdr:to>
      <xdr:col>77</xdr:col>
      <xdr:colOff>44450</xdr:colOff>
      <xdr:row>62</xdr:row>
      <xdr:rowOff>150354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757464"/>
          <a:ext cx="889000" cy="2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85866</xdr:rowOff>
    </xdr:from>
    <xdr:to>
      <xdr:col>77</xdr:col>
      <xdr:colOff>95250</xdr:colOff>
      <xdr:row>61</xdr:row>
      <xdr:rowOff>16016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26193</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141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127564</xdr:rowOff>
    </xdr:from>
    <xdr:to>
      <xdr:col>72</xdr:col>
      <xdr:colOff>203200</xdr:colOff>
      <xdr:row>62</xdr:row>
      <xdr:rowOff>159738</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757464"/>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81845</xdr:rowOff>
    </xdr:from>
    <xdr:to>
      <xdr:col>73</xdr:col>
      <xdr:colOff>44450</xdr:colOff>
      <xdr:row>61</xdr:row>
      <xdr:rowOff>11995</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22172</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13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140970</xdr:rowOff>
    </xdr:from>
    <xdr:to>
      <xdr:col>68</xdr:col>
      <xdr:colOff>152400</xdr:colOff>
      <xdr:row>62</xdr:row>
      <xdr:rowOff>159738</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770870"/>
          <a:ext cx="889000" cy="1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112677</xdr:rowOff>
    </xdr:from>
    <xdr:to>
      <xdr:col>68</xdr:col>
      <xdr:colOff>203200</xdr:colOff>
      <xdr:row>61</xdr:row>
      <xdr:rowOff>42827</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3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53004</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16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84526</xdr:rowOff>
    </xdr:from>
    <xdr:to>
      <xdr:col>64</xdr:col>
      <xdr:colOff>152400</xdr:colOff>
      <xdr:row>61</xdr:row>
      <xdr:rowOff>14676</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24853</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140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142452</xdr:rowOff>
    </xdr:from>
    <xdr:to>
      <xdr:col>81</xdr:col>
      <xdr:colOff>95250</xdr:colOff>
      <xdr:row>63</xdr:row>
      <xdr:rowOff>72602</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7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114529</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744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99554</xdr:rowOff>
    </xdr:from>
    <xdr:to>
      <xdr:col>77</xdr:col>
      <xdr:colOff>95250</xdr:colOff>
      <xdr:row>63</xdr:row>
      <xdr:rowOff>29704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72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14481</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815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76764</xdr:rowOff>
    </xdr:from>
    <xdr:to>
      <xdr:col>73</xdr:col>
      <xdr:colOff>44450</xdr:colOff>
      <xdr:row>63</xdr:row>
      <xdr:rowOff>6914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70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163141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793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108938</xdr:rowOff>
    </xdr:from>
    <xdr:to>
      <xdr:col>68</xdr:col>
      <xdr:colOff>203200</xdr:colOff>
      <xdr:row>63</xdr:row>
      <xdr:rowOff>39088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73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23865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82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90170</xdr:rowOff>
    </xdr:from>
    <xdr:to>
      <xdr:col>64</xdr:col>
      <xdr:colOff>152400</xdr:colOff>
      <xdr:row>63</xdr:row>
      <xdr:rowOff>20320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5097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国の経済対策予算の減に伴う標準財政規模の減等により、公債費負担比率の３カ年の平均は、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9.1</a:t>
          </a:r>
          <a:r>
            <a:rPr kumimoji="1" lang="ja-JP" altLang="en-US" sz="1300">
              <a:latin typeface="ＭＳ Ｐゴシック" panose="020B0600070205080204" pitchFamily="50" charset="-128"/>
              <a:ea typeface="ＭＳ Ｐゴシック" panose="020B0600070205080204" pitchFamily="50" charset="-128"/>
            </a:rPr>
            <a:t>％となり、全国平均、県平均とは大きい差が生じている。</a:t>
          </a:r>
        </a:p>
        <a:p>
          <a:r>
            <a:rPr kumimoji="1" lang="ja-JP" altLang="en-US" sz="1300">
              <a:latin typeface="ＭＳ Ｐゴシック" panose="020B0600070205080204" pitchFamily="50" charset="-128"/>
              <a:ea typeface="ＭＳ Ｐゴシック" panose="020B0600070205080204" pitchFamily="50" charset="-128"/>
            </a:rPr>
            <a:t>　今後、施設の長寿命化事業などによる起債の増加が予想されるが、計画的に取り組むことにより新規発行の抑制に努めていく。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25823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41392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169350</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25823</xdr:rowOff>
    </xdr:from>
    <xdr:to>
      <xdr:col>81</xdr:col>
      <xdr:colOff>133350</xdr:colOff>
      <xdr:row>45</xdr:row>
      <xdr:rowOff>25823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89746</xdr:rowOff>
    </xdr:from>
    <xdr:to>
      <xdr:col>81</xdr:col>
      <xdr:colOff>44450</xdr:colOff>
      <xdr:row>42</xdr:row>
      <xdr:rowOff>113877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290646"/>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98231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95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25400</xdr:rowOff>
    </xdr:from>
    <xdr:to>
      <xdr:col>77</xdr:col>
      <xdr:colOff>44450</xdr:colOff>
      <xdr:row>42</xdr:row>
      <xdr:rowOff>89746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22630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81704</xdr:rowOff>
    </xdr:from>
    <xdr:to>
      <xdr:col>77</xdr:col>
      <xdr:colOff>95250</xdr:colOff>
      <xdr:row>42</xdr:row>
      <xdr:rowOff>11854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22031</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88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25400</xdr:rowOff>
    </xdr:from>
    <xdr:to>
      <xdr:col>72</xdr:col>
      <xdr:colOff>203200</xdr:colOff>
      <xdr:row>42</xdr:row>
      <xdr:rowOff>33444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22630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30073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33444</xdr:rowOff>
    </xdr:from>
    <xdr:to>
      <xdr:col>68</xdr:col>
      <xdr:colOff>152400</xdr:colOff>
      <xdr:row>42</xdr:row>
      <xdr:rowOff>65617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23434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121920</xdr:rowOff>
    </xdr:from>
    <xdr:to>
      <xdr:col>68</xdr:col>
      <xdr:colOff>203200</xdr:colOff>
      <xdr:row>42</xdr:row>
      <xdr:rowOff>52070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62247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78333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63077</xdr:rowOff>
    </xdr:from>
    <xdr:to>
      <xdr:col>81</xdr:col>
      <xdr:colOff>95250</xdr:colOff>
      <xdr:row>42</xdr:row>
      <xdr:rowOff>164677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35154</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23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38946</xdr:rowOff>
    </xdr:from>
    <xdr:to>
      <xdr:col>77</xdr:col>
      <xdr:colOff>95250</xdr:colOff>
      <xdr:row>42</xdr:row>
      <xdr:rowOff>140546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125323</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326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146050</xdr:rowOff>
    </xdr:from>
    <xdr:to>
      <xdr:col>73</xdr:col>
      <xdr:colOff>44450</xdr:colOff>
      <xdr:row>42</xdr:row>
      <xdr:rowOff>76200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154094</xdr:rowOff>
    </xdr:from>
    <xdr:to>
      <xdr:col>68</xdr:col>
      <xdr:colOff>203200</xdr:colOff>
      <xdr:row>42</xdr:row>
      <xdr:rowOff>84244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69021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2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14817</xdr:rowOff>
    </xdr:from>
    <xdr:to>
      <xdr:col>64</xdr:col>
      <xdr:colOff>152400</xdr:colOff>
      <xdr:row>42</xdr:row>
      <xdr:rowOff>116417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101194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年度ふるさと寄附の基金積立により、令和２年度まで将来負担比率は算定されなかった。令和４年度は地方債残高の上昇と基金残高の減少により、将来負担比率は</a:t>
          </a:r>
          <a:r>
            <a:rPr kumimoji="1" lang="en-US" altLang="ja-JP" sz="1300">
              <a:latin typeface="ＭＳ Ｐゴシック" panose="020B0600070205080204" pitchFamily="50" charset="-128"/>
              <a:ea typeface="ＭＳ Ｐゴシック" panose="020B0600070205080204" pitchFamily="50" charset="-128"/>
            </a:rPr>
            <a:t>17.5%</a:t>
          </a:r>
          <a:r>
            <a:rPr kumimoji="1" lang="ja-JP" altLang="en-US" sz="1300">
              <a:latin typeface="ＭＳ Ｐゴシック" panose="020B0600070205080204" pitchFamily="50" charset="-128"/>
              <a:ea typeface="ＭＳ Ｐゴシック" panose="020B0600070205080204" pitchFamily="50" charset="-128"/>
            </a:rPr>
            <a:t>の増の</a:t>
          </a:r>
          <a:r>
            <a:rPr kumimoji="1" lang="en-US" altLang="ja-JP" sz="1300">
              <a:latin typeface="ＭＳ Ｐゴシック" panose="020B0600070205080204" pitchFamily="50" charset="-128"/>
              <a:ea typeface="ＭＳ Ｐゴシック" panose="020B0600070205080204" pitchFamily="50" charset="-128"/>
            </a:rPr>
            <a:t>25.2%</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今後は、新規発行債の抑制を行うとともに一般財源の確保等、基金の積立てを行い、財政の健全化を図る必要がある。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69443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451100"/>
          <a:ext cx="0" cy="1561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41520</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98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69443</xdr:rowOff>
    </xdr:from>
    <xdr:to>
      <xdr:col>81</xdr:col>
      <xdr:colOff>133350</xdr:colOff>
      <xdr:row>23</xdr:row>
      <xdr:rowOff>69443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4012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125120</xdr:rowOff>
    </xdr:from>
    <xdr:to>
      <xdr:col>81</xdr:col>
      <xdr:colOff>44450</xdr:colOff>
      <xdr:row>15</xdr:row>
      <xdr:rowOff>122580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179800" y="2525420"/>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123546</xdr:rowOff>
    </xdr:from>
    <xdr:to>
      <xdr:col>73</xdr:col>
      <xdr:colOff>44450</xdr:colOff>
      <xdr:row>15</xdr:row>
      <xdr:rowOff>53696</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5240000" y="25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63873</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229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35103</xdr:rowOff>
    </xdr:from>
    <xdr:to>
      <xdr:col>68</xdr:col>
      <xdr:colOff>203200</xdr:colOff>
      <xdr:row>15</xdr:row>
      <xdr:rowOff>136703</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60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146880</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375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26416</xdr:rowOff>
    </xdr:from>
    <xdr:to>
      <xdr:col>64</xdr:col>
      <xdr:colOff>152400</xdr:colOff>
      <xdr:row>15</xdr:row>
      <xdr:rowOff>128016</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138193</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71780</xdr:rowOff>
    </xdr:from>
    <xdr:to>
      <xdr:col>81</xdr:col>
      <xdr:colOff>95250</xdr:colOff>
      <xdr:row>16</xdr:row>
      <xdr:rowOff>1930</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967200" y="264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43857</xdr:rowOff>
    </xdr:from>
    <xdr:ext cx="762000" cy="259045"/>
    <xdr:sp macro="" textlink="">
      <xdr:nvSpPr>
        <xdr:cNvPr id="458" name="将来負担の状況該当値テキスト">
          <a:extLst>
            <a:ext uri="{FF2B5EF4-FFF2-40B4-BE49-F238E27FC236}">
              <a16:creationId xmlns:a16="http://schemas.microsoft.com/office/drawing/2014/main" id="{00000000-0008-0000-0300-0000CA010000}"/>
            </a:ext>
          </a:extLst>
        </xdr:cNvPr>
        <xdr:cNvSpPr txBox="1"/>
      </xdr:nvSpPr>
      <xdr:spPr>
        <a:xfrm>
          <a:off x="17106900" y="261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74320</xdr:rowOff>
    </xdr:from>
    <xdr:to>
      <xdr:col>77</xdr:col>
      <xdr:colOff>95250</xdr:colOff>
      <xdr:row>15</xdr:row>
      <xdr:rowOff>4470</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129000" y="24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160697</xdr:rowOff>
    </xdr:from>
    <xdr:ext cx="7366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798800" y="256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静岡県小山町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17,611
17,331
135.74
13,965,125
13,336,015
366,002
5,677,349
8,897,036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パート）分の臨時的配置分の精査により減少傾向にあったが、令和４年度は増加に転じた。町立のこども園４園の運営、また、定住促進及び企業誘致や新東名関連整備事業など積極的な施策の実施のため、職員数が類似団体に比べて多く、また、令和</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年の現職員４分の１程度の定年退職に備えた採用計画と職員の高年齢化により、人件費の決算額は類似団体平均に比べ大きい傾向にある。</a:t>
          </a:r>
        </a:p>
        <a:p>
          <a:r>
            <a:rPr kumimoji="1" lang="ja-JP" altLang="en-US" sz="1300">
              <a:latin typeface="ＭＳ Ｐゴシック" panose="020B0600070205080204" pitchFamily="50" charset="-128"/>
              <a:ea typeface="ＭＳ Ｐゴシック" panose="020B0600070205080204" pitchFamily="50" charset="-128"/>
            </a:rPr>
            <a:t>　今後も定員適正化計画により定員管理を進めるが、行財政改革への取り組みを通じて削減に努める。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154214</xdr:rowOff>
    </xdr:from>
    <xdr:to>
      <xdr:col>24</xdr:col>
      <xdr:colOff>25400</xdr:colOff>
      <xdr:row>42</xdr:row>
      <xdr:rowOff>18143</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640614"/>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161670</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18143</xdr:rowOff>
    </xdr:from>
    <xdr:to>
      <xdr:col>24</xdr:col>
      <xdr:colOff>114300</xdr:colOff>
      <xdr:row>42</xdr:row>
      <xdr:rowOff>18143</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69141</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154214</xdr:rowOff>
    </xdr:from>
    <xdr:to>
      <xdr:col>24</xdr:col>
      <xdr:colOff>114300</xdr:colOff>
      <xdr:row>32</xdr:row>
      <xdr:rowOff>154214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135164</xdr:rowOff>
    </xdr:from>
    <xdr:to>
      <xdr:col>24</xdr:col>
      <xdr:colOff>25400</xdr:colOff>
      <xdr:row>41</xdr:row>
      <xdr:rowOff>48078</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478814"/>
          <a:ext cx="838200" cy="59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21970</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022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5443</xdr:rowOff>
    </xdr:from>
    <xdr:to>
      <xdr:col>24</xdr:col>
      <xdr:colOff>76200</xdr:colOff>
      <xdr:row>36</xdr:row>
      <xdr:rowOff>107043</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135164</xdr:rowOff>
    </xdr:from>
    <xdr:to>
      <xdr:col>19</xdr:col>
      <xdr:colOff>187325</xdr:colOff>
      <xdr:row>41</xdr:row>
      <xdr:rowOff>113393</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478814"/>
          <a:ext cx="889000" cy="66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122464</xdr:rowOff>
    </xdr:from>
    <xdr:to>
      <xdr:col>20</xdr:col>
      <xdr:colOff>38100</xdr:colOff>
      <xdr:row>36</xdr:row>
      <xdr:rowOff>52614</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62791</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5892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42635</xdr:rowOff>
    </xdr:from>
    <xdr:to>
      <xdr:col>15</xdr:col>
      <xdr:colOff>98425</xdr:colOff>
      <xdr:row>41</xdr:row>
      <xdr:rowOff>113393</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729185"/>
          <a:ext cx="889000" cy="41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8164</xdr:rowOff>
    </xdr:from>
    <xdr:to>
      <xdr:col>15</xdr:col>
      <xdr:colOff>149225</xdr:colOff>
      <xdr:row>37</xdr:row>
      <xdr:rowOff>109764</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119941</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12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159657</xdr:rowOff>
    </xdr:from>
    <xdr:to>
      <xdr:col>11</xdr:col>
      <xdr:colOff>9525</xdr:colOff>
      <xdr:row>39</xdr:row>
      <xdr:rowOff>42635</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6747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16328</xdr:rowOff>
    </xdr:from>
    <xdr:to>
      <xdr:col>11</xdr:col>
      <xdr:colOff>60325</xdr:colOff>
      <xdr:row>36</xdr:row>
      <xdr:rowOff>117928</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128105</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27214</xdr:rowOff>
    </xdr:from>
    <xdr:to>
      <xdr:col>6</xdr:col>
      <xdr:colOff>171450</xdr:colOff>
      <xdr:row>36</xdr:row>
      <xdr:rowOff>128814</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138991</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168728</xdr:rowOff>
    </xdr:from>
    <xdr:to>
      <xdr:col>24</xdr:col>
      <xdr:colOff>76200</xdr:colOff>
      <xdr:row>41</xdr:row>
      <xdr:rowOff>98878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702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140805</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99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84364</xdr:rowOff>
    </xdr:from>
    <xdr:to>
      <xdr:col>20</xdr:col>
      <xdr:colOff>38100</xdr:colOff>
      <xdr:row>38</xdr:row>
      <xdr:rowOff>14514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4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170742</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51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41</xdr:row>
      <xdr:rowOff>62593</xdr:rowOff>
    </xdr:from>
    <xdr:to>
      <xdr:col>15</xdr:col>
      <xdr:colOff>149225</xdr:colOff>
      <xdr:row>41</xdr:row>
      <xdr:rowOff>164193</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709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148970</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717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163285</xdr:rowOff>
    </xdr:from>
    <xdr:to>
      <xdr:col>11</xdr:col>
      <xdr:colOff>60325</xdr:colOff>
      <xdr:row>39</xdr:row>
      <xdr:rowOff>93435</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67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78212</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7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108857</xdr:rowOff>
    </xdr:from>
    <xdr:to>
      <xdr:col>6</xdr:col>
      <xdr:colOff>171450</xdr:colOff>
      <xdr:row>39</xdr:row>
      <xdr:rowOff>39007</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23784</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が類似団体に比べ高くなっているのは、生涯学習施設、健康増進施設などの指定管理施設のほか、保有する施設数が多いためである。令和４年度は特に燃料費の高騰に伴う電気代の高騰等の影響から物件費の比率の増加につながっている。</a:t>
          </a:r>
        </a:p>
        <a:p>
          <a:r>
            <a:rPr kumimoji="1" lang="ja-JP" altLang="en-US" sz="1300">
              <a:latin typeface="ＭＳ Ｐゴシック" panose="020B0600070205080204" pitchFamily="50" charset="-128"/>
              <a:ea typeface="ＭＳ Ｐゴシック" panose="020B0600070205080204" pitchFamily="50" charset="-128"/>
            </a:rPr>
            <a:t>　今後は長期行財政運営計画に基づき、物件費の抑制や公共施設の再編に取り組むこととしている。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21</xdr:row>
      <xdr:rowOff>123190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44348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95267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9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123190</xdr:rowOff>
    </xdr:from>
    <xdr:to>
      <xdr:col>82</xdr:col>
      <xdr:colOff>196850</xdr:colOff>
      <xdr:row>21</xdr:row>
      <xdr:rowOff>123190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2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129557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85090</xdr:rowOff>
    </xdr:from>
    <xdr:to>
      <xdr:col>82</xdr:col>
      <xdr:colOff>107950</xdr:colOff>
      <xdr:row>19</xdr:row>
      <xdr:rowOff>69850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999740"/>
          <a:ext cx="8382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5097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48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160020</xdr:rowOff>
    </xdr:from>
    <xdr:to>
      <xdr:col>82</xdr:col>
      <xdr:colOff>158750</xdr:colOff>
      <xdr:row>17</xdr:row>
      <xdr:rowOff>90170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85090</xdr:rowOff>
    </xdr:from>
    <xdr:to>
      <xdr:col>78</xdr:col>
      <xdr:colOff>69850</xdr:colOff>
      <xdr:row>17</xdr:row>
      <xdr:rowOff>168910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9997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68580</xdr:rowOff>
    </xdr:from>
    <xdr:to>
      <xdr:col>78</xdr:col>
      <xdr:colOff>120650</xdr:colOff>
      <xdr:row>16</xdr:row>
      <xdr:rowOff>170180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8907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80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161290</xdr:rowOff>
    </xdr:from>
    <xdr:to>
      <xdr:col>73</xdr:col>
      <xdr:colOff>180975</xdr:colOff>
      <xdr:row>17</xdr:row>
      <xdr:rowOff>168910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075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129540</xdr:rowOff>
    </xdr:from>
    <xdr:to>
      <xdr:col>74</xdr:col>
      <xdr:colOff>31750</xdr:colOff>
      <xdr:row>17</xdr:row>
      <xdr:rowOff>59690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69867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62230</xdr:rowOff>
    </xdr:from>
    <xdr:to>
      <xdr:col>69</xdr:col>
      <xdr:colOff>92075</xdr:colOff>
      <xdr:row>17</xdr:row>
      <xdr:rowOff>161290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9768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34290</xdr:rowOff>
    </xdr:from>
    <xdr:to>
      <xdr:col>69</xdr:col>
      <xdr:colOff>142875</xdr:colOff>
      <xdr:row>17</xdr:row>
      <xdr:rowOff>135890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146067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1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19050</xdr:rowOff>
    </xdr:from>
    <xdr:to>
      <xdr:col>82</xdr:col>
      <xdr:colOff>158750</xdr:colOff>
      <xdr:row>19</xdr:row>
      <xdr:rowOff>120650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162577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34290</xdr:rowOff>
    </xdr:from>
    <xdr:to>
      <xdr:col>78</xdr:col>
      <xdr:colOff>120650</xdr:colOff>
      <xdr:row>17</xdr:row>
      <xdr:rowOff>135890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120667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03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118110</xdr:rowOff>
    </xdr:from>
    <xdr:to>
      <xdr:col>74</xdr:col>
      <xdr:colOff>31750</xdr:colOff>
      <xdr:row>18</xdr:row>
      <xdr:rowOff>48260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33037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110490</xdr:rowOff>
    </xdr:from>
    <xdr:to>
      <xdr:col>69</xdr:col>
      <xdr:colOff>142875</xdr:colOff>
      <xdr:row>18</xdr:row>
      <xdr:rowOff>40640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25417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123207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扶助費に係る経常収支比率は、類似団体等と比較して下回っている。</a:t>
          </a:r>
        </a:p>
        <a:p>
          <a:r>
            <a:rPr kumimoji="1" lang="ja-JP" altLang="en-US" sz="1300">
              <a:latin typeface="ＭＳ Ｐゴシック" panose="020B0600070205080204" pitchFamily="50" charset="-128"/>
              <a:ea typeface="ＭＳ Ｐゴシック" panose="020B0600070205080204" pitchFamily="50" charset="-128"/>
            </a:rPr>
            <a:t>　しかし、民間こども園への扶助額が年々増加しており、さらに高齢化の進展により更なる社会保障費の拡大が予想されるため、今後は上昇していくものと見込まれる。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86178</xdr:rowOff>
    </xdr:from>
    <xdr:to>
      <xdr:col>24</xdr:col>
      <xdr:colOff>25400</xdr:colOff>
      <xdr:row>61</xdr:row>
      <xdr:rowOff>135165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1730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107242</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135165</xdr:rowOff>
    </xdr:from>
    <xdr:to>
      <xdr:col>24</xdr:col>
      <xdr:colOff>114300</xdr:colOff>
      <xdr:row>61</xdr:row>
      <xdr:rowOff>135165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1105</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86178</xdr:rowOff>
    </xdr:from>
    <xdr:to>
      <xdr:col>24</xdr:col>
      <xdr:colOff>114300</xdr:colOff>
      <xdr:row>53</xdr:row>
      <xdr:rowOff>86178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55</xdr:row>
      <xdr:rowOff>20865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385300"/>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80934</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682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108857</xdr:rowOff>
    </xdr:from>
    <xdr:to>
      <xdr:col>24</xdr:col>
      <xdr:colOff>76200</xdr:colOff>
      <xdr:row>57</xdr:row>
      <xdr:rowOff>39007</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55</xdr:row>
      <xdr:rowOff>53522</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3853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53522</xdr:rowOff>
    </xdr:from>
    <xdr:to>
      <xdr:col>15</xdr:col>
      <xdr:colOff>98425</xdr:colOff>
      <xdr:row>55</xdr:row>
      <xdr:rowOff>69850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94832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53522</xdr:rowOff>
    </xdr:from>
    <xdr:to>
      <xdr:col>11</xdr:col>
      <xdr:colOff>9525</xdr:colOff>
      <xdr:row>55</xdr:row>
      <xdr:rowOff>69850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4832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2722</xdr:rowOff>
    </xdr:from>
    <xdr:to>
      <xdr:col>11</xdr:col>
      <xdr:colOff>60325</xdr:colOff>
      <xdr:row>57</xdr:row>
      <xdr:rowOff>104322</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89099</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2722</xdr:rowOff>
    </xdr:from>
    <xdr:to>
      <xdr:col>6</xdr:col>
      <xdr:colOff>171450</xdr:colOff>
      <xdr:row>57</xdr:row>
      <xdr:rowOff>104322</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89099</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158042</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2722</xdr:rowOff>
    </xdr:from>
    <xdr:to>
      <xdr:col>15</xdr:col>
      <xdr:colOff>149225</xdr:colOff>
      <xdr:row>55</xdr:row>
      <xdr:rowOff>104322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114499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114499</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類似団体と比較して下回っているのは、他会計への繰出金が少ないことがあげられるが、今後は、国民健康保険に対する繰出金の増加が見込まれている。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123190</xdr:rowOff>
    </xdr:from>
    <xdr:to>
      <xdr:col>82</xdr:col>
      <xdr:colOff>107950</xdr:colOff>
      <xdr:row>61</xdr:row>
      <xdr:rowOff>16510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1004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160037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4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16510</xdr:rowOff>
    </xdr:from>
    <xdr:to>
      <xdr:col>82</xdr:col>
      <xdr:colOff>196850</xdr:colOff>
      <xdr:row>61</xdr:row>
      <xdr:rowOff>16510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7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38117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123190</xdr:rowOff>
    </xdr:from>
    <xdr:to>
      <xdr:col>82</xdr:col>
      <xdr:colOff>196850</xdr:colOff>
      <xdr:row>53</xdr:row>
      <xdr:rowOff>123190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123190</xdr:rowOff>
    </xdr:from>
    <xdr:to>
      <xdr:col>82</xdr:col>
      <xdr:colOff>107950</xdr:colOff>
      <xdr:row>53</xdr:row>
      <xdr:rowOff>130810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2100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69850</xdr:rowOff>
    </xdr:from>
    <xdr:to>
      <xdr:col>78</xdr:col>
      <xdr:colOff>69850</xdr:colOff>
      <xdr:row>53</xdr:row>
      <xdr:rowOff>130810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1567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76200</xdr:rowOff>
    </xdr:from>
    <xdr:to>
      <xdr:col>78</xdr:col>
      <xdr:colOff>120650</xdr:colOff>
      <xdr:row>57</xdr:row>
      <xdr:rowOff>6350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162577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69850</xdr:rowOff>
    </xdr:from>
    <xdr:to>
      <xdr:col>73</xdr:col>
      <xdr:colOff>180975</xdr:colOff>
      <xdr:row>53</xdr:row>
      <xdr:rowOff>115570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156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100330</xdr:rowOff>
    </xdr:from>
    <xdr:to>
      <xdr:col>69</xdr:col>
      <xdr:colOff>92075</xdr:colOff>
      <xdr:row>53</xdr:row>
      <xdr:rowOff>115570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187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120667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105427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72390</xdr:rowOff>
    </xdr:from>
    <xdr:to>
      <xdr:col>82</xdr:col>
      <xdr:colOff>158750</xdr:colOff>
      <xdr:row>54</xdr:row>
      <xdr:rowOff>2540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15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152417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06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80010</xdr:rowOff>
    </xdr:from>
    <xdr:to>
      <xdr:col>78</xdr:col>
      <xdr:colOff>120650</xdr:colOff>
      <xdr:row>54</xdr:row>
      <xdr:rowOff>10160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16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20337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893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19050</xdr:rowOff>
    </xdr:from>
    <xdr:to>
      <xdr:col>74</xdr:col>
      <xdr:colOff>31750</xdr:colOff>
      <xdr:row>53</xdr:row>
      <xdr:rowOff>120650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130827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64770</xdr:rowOff>
    </xdr:from>
    <xdr:to>
      <xdr:col>69</xdr:col>
      <xdr:colOff>142875</xdr:colOff>
      <xdr:row>53</xdr:row>
      <xdr:rowOff>166370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1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5097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892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49530</xdr:rowOff>
    </xdr:from>
    <xdr:to>
      <xdr:col>65</xdr:col>
      <xdr:colOff>53975</xdr:colOff>
      <xdr:row>53</xdr:row>
      <xdr:rowOff>151130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13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161307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890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子育て世帯臨時特別給付金等の減少により補助費等は減少となった。また、補助費等の経常収支比率が類似団体を大きく下回った要因は、町内企業立地に対する地域産業立地事業費補助金が大幅に減少したためである。</a:t>
          </a:r>
        </a:p>
        <a:p>
          <a:r>
            <a:rPr kumimoji="1" lang="ja-JP" altLang="en-US" sz="1300">
              <a:latin typeface="ＭＳ Ｐゴシック" panose="020B0600070205080204" pitchFamily="50" charset="-128"/>
              <a:ea typeface="ＭＳ Ｐゴシック" panose="020B0600070205080204" pitchFamily="50" charset="-128"/>
            </a:rPr>
            <a:t>　令和７年頃までの間に地域産業立地事業費補助金の支出を予定しており、今後は増加となる見込みである。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102507</xdr:rowOff>
    </xdr:from>
    <xdr:to>
      <xdr:col>82</xdr:col>
      <xdr:colOff>107950</xdr:colOff>
      <xdr:row>41</xdr:row>
      <xdr:rowOff>24130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760357"/>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167657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24130</xdr:rowOff>
    </xdr:from>
    <xdr:to>
      <xdr:col>82</xdr:col>
      <xdr:colOff>196850</xdr:colOff>
      <xdr:row>41</xdr:row>
      <xdr:rowOff>24130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17434</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102507</xdr:rowOff>
    </xdr:from>
    <xdr:to>
      <xdr:col>82</xdr:col>
      <xdr:colOff>196850</xdr:colOff>
      <xdr:row>33</xdr:row>
      <xdr:rowOff>102507</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100874</xdr:rowOff>
    </xdr:from>
    <xdr:to>
      <xdr:col>82</xdr:col>
      <xdr:colOff>107950</xdr:colOff>
      <xdr:row>35</xdr:row>
      <xdr:rowOff>66584</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5671800" y="5930174"/>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157678</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1584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14151</xdr:rowOff>
    </xdr:from>
    <xdr:to>
      <xdr:col>82</xdr:col>
      <xdr:colOff>158750</xdr:colOff>
      <xdr:row>36</xdr:row>
      <xdr:rowOff>115751</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18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66584</xdr:rowOff>
    </xdr:from>
    <xdr:to>
      <xdr:col>78</xdr:col>
      <xdr:colOff>69850</xdr:colOff>
      <xdr:row>36</xdr:row>
      <xdr:rowOff>162923</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6067334"/>
          <a:ext cx="889000" cy="267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113756</xdr:rowOff>
    </xdr:from>
    <xdr:to>
      <xdr:col>78</xdr:col>
      <xdr:colOff>120650</xdr:colOff>
      <xdr:row>36</xdr:row>
      <xdr:rowOff>43906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28683</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200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64951</xdr:rowOff>
    </xdr:from>
    <xdr:to>
      <xdr:col>73</xdr:col>
      <xdr:colOff>180975</xdr:colOff>
      <xdr:row>36</xdr:row>
      <xdr:rowOff>162923</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893800" y="6237151"/>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27214</xdr:rowOff>
    </xdr:from>
    <xdr:to>
      <xdr:col>74</xdr:col>
      <xdr:colOff>31750</xdr:colOff>
      <xdr:row>36</xdr:row>
      <xdr:rowOff>128814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138991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171087</xdr:rowOff>
    </xdr:from>
    <xdr:to>
      <xdr:col>69</xdr:col>
      <xdr:colOff>92075</xdr:colOff>
      <xdr:row>36</xdr:row>
      <xdr:rowOff>64951</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a:off x="13004800" y="617183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159476</xdr:rowOff>
    </xdr:from>
    <xdr:to>
      <xdr:col>69</xdr:col>
      <xdr:colOff>142875</xdr:colOff>
      <xdr:row>36</xdr:row>
      <xdr:rowOff>89626</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16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99803</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5929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120287</xdr:rowOff>
    </xdr:from>
    <xdr:to>
      <xdr:col>65</xdr:col>
      <xdr:colOff>53975</xdr:colOff>
      <xdr:row>36</xdr:row>
      <xdr:rowOff>50437</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60614</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588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50074</xdr:rowOff>
    </xdr:from>
    <xdr:to>
      <xdr:col>82</xdr:col>
      <xdr:colOff>158750</xdr:colOff>
      <xdr:row>34</xdr:row>
      <xdr:rowOff>151674</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587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66601</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572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15784</xdr:rowOff>
    </xdr:from>
    <xdr:to>
      <xdr:col>78</xdr:col>
      <xdr:colOff>120650</xdr:colOff>
      <xdr:row>35</xdr:row>
      <xdr:rowOff>117384</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01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127561</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5785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112123</xdr:rowOff>
    </xdr:from>
    <xdr:to>
      <xdr:col>74</xdr:col>
      <xdr:colOff>31750</xdr:colOff>
      <xdr:row>37</xdr:row>
      <xdr:rowOff>42273</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28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27050</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6370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14151</xdr:rowOff>
    </xdr:from>
    <xdr:to>
      <xdr:col>69</xdr:col>
      <xdr:colOff>142875</xdr:colOff>
      <xdr:row>36</xdr:row>
      <xdr:rowOff>115751</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18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100528</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62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120287</xdr:rowOff>
    </xdr:from>
    <xdr:to>
      <xdr:col>65</xdr:col>
      <xdr:colOff>53975</xdr:colOff>
      <xdr:row>36</xdr:row>
      <xdr:rowOff>50437</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12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35214</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6207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近年の起債抑制と大型事業の償還終了による公債費の減少により、公債費は減少傾向にある。</a:t>
          </a:r>
        </a:p>
        <a:p>
          <a:r>
            <a:rPr kumimoji="1" lang="ja-JP" altLang="en-US" sz="1300">
              <a:latin typeface="ＭＳ Ｐゴシック" panose="020B0600070205080204" pitchFamily="50" charset="-128"/>
              <a:ea typeface="ＭＳ Ｐゴシック" panose="020B0600070205080204" pitchFamily="50" charset="-128"/>
            </a:rPr>
            <a:t>　今後は消防施設整備事業による地方債の増が見込まれるほか、公共施設の長寿命化事業が本格化することもあり、公債費は増加していくことが予想されるため、事務事業等の見直し、一般財源の確保に努め財政の健全化を図る必要がある。</a:t>
          </a: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85852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74114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159004</xdr:rowOff>
    </xdr:from>
    <xdr:to>
      <xdr:col>24</xdr:col>
      <xdr:colOff>25400</xdr:colOff>
      <xdr:row>76</xdr:row>
      <xdr:rowOff>163576</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31892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162577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159004</xdr:rowOff>
    </xdr:from>
    <xdr:to>
      <xdr:col>19</xdr:col>
      <xdr:colOff>187325</xdr:colOff>
      <xdr:row>77</xdr:row>
      <xdr:rowOff>51563</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189204"/>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158496</xdr:rowOff>
    </xdr:from>
    <xdr:to>
      <xdr:col>20</xdr:col>
      <xdr:colOff>38100</xdr:colOff>
      <xdr:row>77</xdr:row>
      <xdr:rowOff>88646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73423</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27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37846</xdr:rowOff>
    </xdr:from>
    <xdr:to>
      <xdr:col>15</xdr:col>
      <xdr:colOff>98425</xdr:colOff>
      <xdr:row>77</xdr:row>
      <xdr:rowOff>51563</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3239496"/>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9906</xdr:rowOff>
    </xdr:from>
    <xdr:to>
      <xdr:col>15</xdr:col>
      <xdr:colOff>149225</xdr:colOff>
      <xdr:row>77</xdr:row>
      <xdr:rowOff>111506</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96283</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37846</xdr:rowOff>
    </xdr:from>
    <xdr:to>
      <xdr:col>11</xdr:col>
      <xdr:colOff>9525</xdr:colOff>
      <xdr:row>77</xdr:row>
      <xdr:rowOff>65278</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32394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109999</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123714</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112776</xdr:rowOff>
    </xdr:from>
    <xdr:to>
      <xdr:col>24</xdr:col>
      <xdr:colOff>76200</xdr:colOff>
      <xdr:row>77</xdr:row>
      <xdr:rowOff>42926</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129303</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298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108204</xdr:rowOff>
    </xdr:from>
    <xdr:to>
      <xdr:col>20</xdr:col>
      <xdr:colOff>38100</xdr:colOff>
      <xdr:row>77</xdr:row>
      <xdr:rowOff>38354</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48531</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907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763</xdr:rowOff>
    </xdr:from>
    <xdr:to>
      <xdr:col>15</xdr:col>
      <xdr:colOff>149225</xdr:colOff>
      <xdr:row>77</xdr:row>
      <xdr:rowOff>102363</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112540</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158496</xdr:rowOff>
    </xdr:from>
    <xdr:to>
      <xdr:col>11</xdr:col>
      <xdr:colOff>60325</xdr:colOff>
      <xdr:row>77</xdr:row>
      <xdr:rowOff>88646</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98823</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14478</xdr:rowOff>
    </xdr:from>
    <xdr:to>
      <xdr:col>6</xdr:col>
      <xdr:colOff>171450</xdr:colOff>
      <xdr:row>77</xdr:row>
      <xdr:rowOff>116078</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126255</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人件費、物件費は類似団体平均と比べ上回っているが、扶助費、補助費等は下回っており、類似団体平均と比べて下回る結果となった。今後も長期行財政運営計画に基づき経費の抑制に努めていく。</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145288</xdr:rowOff>
    </xdr:from>
    <xdr:to>
      <xdr:col>82</xdr:col>
      <xdr:colOff>107950</xdr:colOff>
      <xdr:row>80</xdr:row>
      <xdr:rowOff>76708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489688"/>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60215</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145288</xdr:rowOff>
    </xdr:from>
    <xdr:to>
      <xdr:col>82</xdr:col>
      <xdr:colOff>196850</xdr:colOff>
      <xdr:row>72</xdr:row>
      <xdr:rowOff>145288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104140</xdr:rowOff>
    </xdr:from>
    <xdr:to>
      <xdr:col>82</xdr:col>
      <xdr:colOff>107950</xdr:colOff>
      <xdr:row>76</xdr:row>
      <xdr:rowOff>127000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5671800" y="12791440"/>
          <a:ext cx="8382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80281</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11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108204</xdr:rowOff>
    </xdr:from>
    <xdr:to>
      <xdr:col>82</xdr:col>
      <xdr:colOff>158750</xdr:colOff>
      <xdr:row>77</xdr:row>
      <xdr:rowOff>38354</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104140</xdr:rowOff>
    </xdr:from>
    <xdr:to>
      <xdr:col>78</xdr:col>
      <xdr:colOff>69850</xdr:colOff>
      <xdr:row>77</xdr:row>
      <xdr:rowOff>97282</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2791440"/>
          <a:ext cx="889000" cy="50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48277</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53848</xdr:rowOff>
    </xdr:from>
    <xdr:to>
      <xdr:col>73</xdr:col>
      <xdr:colOff>180975</xdr:colOff>
      <xdr:row>77</xdr:row>
      <xdr:rowOff>97282</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3084048"/>
          <a:ext cx="8890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32765</xdr:rowOff>
    </xdr:from>
    <xdr:to>
      <xdr:col>74</xdr:col>
      <xdr:colOff>31750</xdr:colOff>
      <xdr:row>77</xdr:row>
      <xdr:rowOff>134365</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144542</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83566</xdr:rowOff>
    </xdr:from>
    <xdr:to>
      <xdr:col>69</xdr:col>
      <xdr:colOff>92075</xdr:colOff>
      <xdr:row>76</xdr:row>
      <xdr:rowOff>53848</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2942316"/>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46482</xdr:rowOff>
    </xdr:from>
    <xdr:to>
      <xdr:col>69</xdr:col>
      <xdr:colOff>142875</xdr:colOff>
      <xdr:row>77</xdr:row>
      <xdr:rowOff>148082</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132859</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91712</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92727</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53340</xdr:rowOff>
    </xdr:from>
    <xdr:to>
      <xdr:col>78</xdr:col>
      <xdr:colOff>120650</xdr:colOff>
      <xdr:row>74</xdr:row>
      <xdr:rowOff>154940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165117</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250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46482</xdr:rowOff>
    </xdr:from>
    <xdr:to>
      <xdr:col>74</xdr:col>
      <xdr:colOff>31750</xdr:colOff>
      <xdr:row>77</xdr:row>
      <xdr:rowOff>148082</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3048</xdr:rowOff>
    </xdr:from>
    <xdr:to>
      <xdr:col>69</xdr:col>
      <xdr:colOff>142875</xdr:colOff>
      <xdr:row>76</xdr:row>
      <xdr:rowOff>104648</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114825</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32766</xdr:rowOff>
    </xdr:from>
    <xdr:to>
      <xdr:col>65</xdr:col>
      <xdr:colOff>53975</xdr:colOff>
      <xdr:row>75</xdr:row>
      <xdr:rowOff>134366</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144543</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266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静岡県小山町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76060</xdr:rowOff>
    </xdr:from>
    <xdr:to>
      <xdr:col>29</xdr:col>
      <xdr:colOff>127000</xdr:colOff>
      <xdr:row>20</xdr:row>
      <xdr:rowOff>75108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81085"/>
          <a:ext cx="0" cy="13706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47185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23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75108</xdr:rowOff>
    </xdr:from>
    <xdr:to>
      <xdr:col>30</xdr:col>
      <xdr:colOff>25400</xdr:colOff>
      <xdr:row>20</xdr:row>
      <xdr:rowOff>75108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51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162437</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2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76060</xdr:rowOff>
    </xdr:from>
    <xdr:to>
      <xdr:col>30</xdr:col>
      <xdr:colOff>25400</xdr:colOff>
      <xdr:row>12</xdr:row>
      <xdr:rowOff>76060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810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134010</xdr:rowOff>
    </xdr:from>
    <xdr:to>
      <xdr:col>29</xdr:col>
      <xdr:colOff>127000</xdr:colOff>
      <xdr:row>14</xdr:row>
      <xdr:rowOff>36716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410485"/>
          <a:ext cx="647700" cy="74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129227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20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157150</xdr:rowOff>
    </xdr:from>
    <xdr:to>
      <xdr:col>29</xdr:col>
      <xdr:colOff>177800</xdr:colOff>
      <xdr:row>17</xdr:row>
      <xdr:rowOff>87300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479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36716</xdr:rowOff>
    </xdr:from>
    <xdr:to>
      <xdr:col>26</xdr:col>
      <xdr:colOff>50800</xdr:colOff>
      <xdr:row>14</xdr:row>
      <xdr:rowOff>69075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484641"/>
          <a:ext cx="698500" cy="323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4305</xdr:rowOff>
    </xdr:from>
    <xdr:to>
      <xdr:col>26</xdr:col>
      <xdr:colOff>101600</xdr:colOff>
      <xdr:row>17</xdr:row>
      <xdr:rowOff>105905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6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90682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69075</xdr:rowOff>
    </xdr:from>
    <xdr:to>
      <xdr:col>22</xdr:col>
      <xdr:colOff>114300</xdr:colOff>
      <xdr:row>14</xdr:row>
      <xdr:rowOff>103403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517000"/>
          <a:ext cx="698500" cy="343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16662</xdr:rowOff>
    </xdr:from>
    <xdr:to>
      <xdr:col>22</xdr:col>
      <xdr:colOff>165100</xdr:colOff>
      <xdr:row>17</xdr:row>
      <xdr:rowOff>118262</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103039</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6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103403</xdr:rowOff>
    </xdr:from>
    <xdr:to>
      <xdr:col>18</xdr:col>
      <xdr:colOff>177800</xdr:colOff>
      <xdr:row>15</xdr:row>
      <xdr:rowOff>63779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551328"/>
          <a:ext cx="698500" cy="1318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7125</xdr:rowOff>
    </xdr:from>
    <xdr:to>
      <xdr:col>19</xdr:col>
      <xdr:colOff>38100</xdr:colOff>
      <xdr:row>17</xdr:row>
      <xdr:rowOff>108725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69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93502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30036</xdr:rowOff>
    </xdr:from>
    <xdr:to>
      <xdr:col>15</xdr:col>
      <xdr:colOff>101600</xdr:colOff>
      <xdr:row>17</xdr:row>
      <xdr:rowOff>131636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116413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7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83210</xdr:rowOff>
    </xdr:from>
    <xdr:to>
      <xdr:col>29</xdr:col>
      <xdr:colOff>177800</xdr:colOff>
      <xdr:row>14</xdr:row>
      <xdr:rowOff>13360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359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99737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20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157366</xdr:rowOff>
    </xdr:from>
    <xdr:to>
      <xdr:col>26</xdr:col>
      <xdr:colOff>101600</xdr:colOff>
      <xdr:row>14</xdr:row>
      <xdr:rowOff>87516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433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97693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202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18275</xdr:rowOff>
    </xdr:from>
    <xdr:to>
      <xdr:col>22</xdr:col>
      <xdr:colOff>165100</xdr:colOff>
      <xdr:row>14</xdr:row>
      <xdr:rowOff>119875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466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130052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23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52603</xdr:rowOff>
    </xdr:from>
    <xdr:to>
      <xdr:col>19</xdr:col>
      <xdr:colOff>38100</xdr:colOff>
      <xdr:row>14</xdr:row>
      <xdr:rowOff>154203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500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164380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26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12979</xdr:rowOff>
    </xdr:from>
    <xdr:to>
      <xdr:col>15</xdr:col>
      <xdr:colOff>101600</xdr:colOff>
      <xdr:row>15</xdr:row>
      <xdr:rowOff>114579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6323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124756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401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88001</xdr:rowOff>
    </xdr:from>
    <xdr:to>
      <xdr:col>29</xdr:col>
      <xdr:colOff>127000</xdr:colOff>
      <xdr:row>38</xdr:row>
      <xdr:rowOff>77028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355451"/>
          <a:ext cx="0" cy="11891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49105</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77028</xdr:rowOff>
    </xdr:from>
    <xdr:to>
      <xdr:col>30</xdr:col>
      <xdr:colOff>25400</xdr:colOff>
      <xdr:row>38</xdr:row>
      <xdr:rowOff>77028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44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174378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609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88001</xdr:rowOff>
    </xdr:from>
    <xdr:to>
      <xdr:col>30</xdr:col>
      <xdr:colOff>25400</xdr:colOff>
      <xdr:row>34</xdr:row>
      <xdr:rowOff>88001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3554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243152</xdr:rowOff>
    </xdr:from>
    <xdr:to>
      <xdr:col>29</xdr:col>
      <xdr:colOff>127000</xdr:colOff>
      <xdr:row>35</xdr:row>
      <xdr:rowOff>257165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853502"/>
          <a:ext cx="647700" cy="14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309590</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919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337513</xdr:rowOff>
    </xdr:from>
    <xdr:to>
      <xdr:col>29</xdr:col>
      <xdr:colOff>177800</xdr:colOff>
      <xdr:row>36</xdr:row>
      <xdr:rowOff>96213</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47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257165</xdr:rowOff>
    </xdr:from>
    <xdr:to>
      <xdr:col>26</xdr:col>
      <xdr:colOff>50800</xdr:colOff>
      <xdr:row>35</xdr:row>
      <xdr:rowOff>320624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867515"/>
          <a:ext cx="698500" cy="63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23325</xdr:rowOff>
    </xdr:from>
    <xdr:to>
      <xdr:col>26</xdr:col>
      <xdr:colOff>101600</xdr:colOff>
      <xdr:row>36</xdr:row>
      <xdr:rowOff>124925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76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109702</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7062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320624</xdr:rowOff>
    </xdr:from>
    <xdr:to>
      <xdr:col>22</xdr:col>
      <xdr:colOff>114300</xdr:colOff>
      <xdr:row>36</xdr:row>
      <xdr:rowOff>45779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930974"/>
          <a:ext cx="698500" cy="680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49111</xdr:rowOff>
    </xdr:from>
    <xdr:to>
      <xdr:col>22</xdr:col>
      <xdr:colOff>165100</xdr:colOff>
      <xdr:row>36</xdr:row>
      <xdr:rowOff>150711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70023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135488</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7088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45779</xdr:rowOff>
    </xdr:from>
    <xdr:to>
      <xdr:col>18</xdr:col>
      <xdr:colOff>177800</xdr:colOff>
      <xdr:row>36</xdr:row>
      <xdr:rowOff>58557</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999029"/>
          <a:ext cx="698500" cy="127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30343</xdr:rowOff>
    </xdr:from>
    <xdr:to>
      <xdr:col>19</xdr:col>
      <xdr:colOff>38100</xdr:colOff>
      <xdr:row>36</xdr:row>
      <xdr:rowOff>131943</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835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116720</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7069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27760</xdr:rowOff>
    </xdr:from>
    <xdr:to>
      <xdr:col>15</xdr:col>
      <xdr:colOff>101600</xdr:colOff>
      <xdr:row>36</xdr:row>
      <xdr:rowOff>129360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9810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114137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70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192352</xdr:rowOff>
    </xdr:from>
    <xdr:to>
      <xdr:col>29</xdr:col>
      <xdr:colOff>177800</xdr:colOff>
      <xdr:row>35</xdr:row>
      <xdr:rowOff>293952</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802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37429</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647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206365</xdr:rowOff>
    </xdr:from>
    <xdr:to>
      <xdr:col>26</xdr:col>
      <xdr:colOff>101600</xdr:colOff>
      <xdr:row>35</xdr:row>
      <xdr:rowOff>307965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816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318142</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585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269824</xdr:rowOff>
    </xdr:from>
    <xdr:to>
      <xdr:col>22</xdr:col>
      <xdr:colOff>165100</xdr:colOff>
      <xdr:row>36</xdr:row>
      <xdr:rowOff>28524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8801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38701</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649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337879</xdr:rowOff>
    </xdr:from>
    <xdr:to>
      <xdr:col>19</xdr:col>
      <xdr:colOff>38100</xdr:colOff>
      <xdr:row>36</xdr:row>
      <xdr:rowOff>96579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948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106756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71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7757</xdr:rowOff>
    </xdr:from>
    <xdr:to>
      <xdr:col>15</xdr:col>
      <xdr:colOff>101600</xdr:colOff>
      <xdr:row>36</xdr:row>
      <xdr:rowOff>109357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961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119534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729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静岡県小山町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17,611
17,331
135.74
13,965,125
13,336,015
366,002
5,677,349
8,897,036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114083</xdr:rowOff>
    </xdr:from>
    <xdr:to>
      <xdr:col>24</xdr:col>
      <xdr:colOff>62865</xdr:colOff>
      <xdr:row>38</xdr:row>
      <xdr:rowOff>128856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57583"/>
          <a:ext cx="1270" cy="1386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132683</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4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128856</xdr:rowOff>
    </xdr:from>
    <xdr:to>
      <xdr:col>24</xdr:col>
      <xdr:colOff>152400</xdr:colOff>
      <xdr:row>38</xdr:row>
      <xdr:rowOff>128856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43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60760</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3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114083</xdr:rowOff>
    </xdr:from>
    <xdr:to>
      <xdr:col>24</xdr:col>
      <xdr:colOff>152400</xdr:colOff>
      <xdr:row>30</xdr:row>
      <xdr:rowOff>114083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5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32601</xdr:rowOff>
    </xdr:from>
    <xdr:to>
      <xdr:col>24</xdr:col>
      <xdr:colOff>63500</xdr:colOff>
      <xdr:row>32</xdr:row>
      <xdr:rowOff>88808</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3797300" y="5519001"/>
          <a:ext cx="838200" cy="5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10306</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6011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31879</xdr:rowOff>
    </xdr:from>
    <xdr:to>
      <xdr:col>24</xdr:col>
      <xdr:colOff>114300</xdr:colOff>
      <xdr:row>35</xdr:row>
      <xdr:rowOff>133479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03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88808</xdr:rowOff>
    </xdr:from>
    <xdr:to>
      <xdr:col>19</xdr:col>
      <xdr:colOff>177800</xdr:colOff>
      <xdr:row>32</xdr:row>
      <xdr:rowOff>139000</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908300" y="5575208"/>
          <a:ext cx="889000" cy="5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33179</xdr:rowOff>
    </xdr:from>
    <xdr:to>
      <xdr:col>20</xdr:col>
      <xdr:colOff>38100</xdr:colOff>
      <xdr:row>35</xdr:row>
      <xdr:rowOff>134779</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0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125906</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612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139000</xdr:rowOff>
    </xdr:from>
    <xdr:to>
      <xdr:col>15</xdr:col>
      <xdr:colOff>50800</xdr:colOff>
      <xdr:row>34</xdr:row>
      <xdr:rowOff>41002</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2019300" y="5625400"/>
          <a:ext cx="889000" cy="24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54567</xdr:rowOff>
    </xdr:from>
    <xdr:to>
      <xdr:col>15</xdr:col>
      <xdr:colOff>101600</xdr:colOff>
      <xdr:row>35</xdr:row>
      <xdr:rowOff>156167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05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147294</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614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41002</xdr:rowOff>
    </xdr:from>
    <xdr:to>
      <xdr:col>10</xdr:col>
      <xdr:colOff>114300</xdr:colOff>
      <xdr:row>34</xdr:row>
      <xdr:rowOff>123369</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flipV="1">
          <a:off x="1130300" y="5870302"/>
          <a:ext cx="889000" cy="8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8790</xdr:rowOff>
    </xdr:from>
    <xdr:to>
      <xdr:col>10</xdr:col>
      <xdr:colOff>165100</xdr:colOff>
      <xdr:row>36</xdr:row>
      <xdr:rowOff>110390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18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101517</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627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24349</xdr:rowOff>
    </xdr:from>
    <xdr:to>
      <xdr:col>6</xdr:col>
      <xdr:colOff>38100</xdr:colOff>
      <xdr:row>36</xdr:row>
      <xdr:rowOff>125949</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1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117076</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628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153251</xdr:rowOff>
    </xdr:from>
    <xdr:to>
      <xdr:col>24</xdr:col>
      <xdr:colOff>114300</xdr:colOff>
      <xdr:row>32</xdr:row>
      <xdr:rowOff>83401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546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4678</xdr:rowOff>
    </xdr:from>
    <xdr:ext cx="599010"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5319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38008</xdr:rowOff>
    </xdr:from>
    <xdr:to>
      <xdr:col>20</xdr:col>
      <xdr:colOff>38100</xdr:colOff>
      <xdr:row>32</xdr:row>
      <xdr:rowOff>139608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552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156135</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497795" y="5299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88200</xdr:rowOff>
    </xdr:from>
    <xdr:to>
      <xdr:col>15</xdr:col>
      <xdr:colOff>101600</xdr:colOff>
      <xdr:row>33</xdr:row>
      <xdr:rowOff>18350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557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34877</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08795" y="5349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161652</xdr:rowOff>
    </xdr:from>
    <xdr:to>
      <xdr:col>10</xdr:col>
      <xdr:colOff>165100</xdr:colOff>
      <xdr:row>34</xdr:row>
      <xdr:rowOff>91802</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581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108329</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19795" y="5594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72569</xdr:rowOff>
    </xdr:from>
    <xdr:to>
      <xdr:col>6</xdr:col>
      <xdr:colOff>38100</xdr:colOff>
      <xdr:row>35</xdr:row>
      <xdr:rowOff>2719</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590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19246</xdr:rowOff>
    </xdr:from>
    <xdr:ext cx="599010"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30795" y="5677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7" name="テキスト ボックス 116">
          <a:extLst>
            <a:ext uri="{FF2B5EF4-FFF2-40B4-BE49-F238E27FC236}">
              <a16:creationId xmlns:a16="http://schemas.microsoft.com/office/drawing/2014/main" id="{00000000-0008-0000-0600-000075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8" name="物件費グラフ枠">
          <a:extLst>
            <a:ext uri="{FF2B5EF4-FFF2-40B4-BE49-F238E27FC236}">
              <a16:creationId xmlns:a16="http://schemas.microsoft.com/office/drawing/2014/main" id="{00000000-0008-0000-0600-000076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57</xdr:row>
      <xdr:rowOff>171327</xdr:rowOff>
    </xdr:from>
    <xdr:to>
      <xdr:col>24</xdr:col>
      <xdr:colOff>62865</xdr:colOff>
      <xdr:row>59</xdr:row>
      <xdr:rowOff>7034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4633595" y="9943977"/>
          <a:ext cx="1270" cy="178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10861</xdr:rowOff>
    </xdr:from>
    <xdr:ext cx="534377" cy="259045"/>
    <xdr:sp macro="" textlink="">
      <xdr:nvSpPr>
        <xdr:cNvPr id="120" name="物件費最小値テキスト">
          <a:extLst>
            <a:ext uri="{FF2B5EF4-FFF2-40B4-BE49-F238E27FC236}">
              <a16:creationId xmlns:a16="http://schemas.microsoft.com/office/drawing/2014/main" id="{00000000-0008-0000-0600-000078000000}"/>
            </a:ext>
          </a:extLst>
        </xdr:cNvPr>
        <xdr:cNvSpPr txBox="1"/>
      </xdr:nvSpPr>
      <xdr:spPr>
        <a:xfrm>
          <a:off x="4686300" y="1012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7034</xdr:rowOff>
    </xdr:from>
    <xdr:to>
      <xdr:col>24</xdr:col>
      <xdr:colOff>152400</xdr:colOff>
      <xdr:row>59</xdr:row>
      <xdr:rowOff>7034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10122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118004</xdr:rowOff>
    </xdr:from>
    <xdr:ext cx="599010" cy="259045"/>
    <xdr:sp macro="" textlink="">
      <xdr:nvSpPr>
        <xdr:cNvPr id="122" name="物件費最大値テキスト">
          <a:extLst>
            <a:ext uri="{FF2B5EF4-FFF2-40B4-BE49-F238E27FC236}">
              <a16:creationId xmlns:a16="http://schemas.microsoft.com/office/drawing/2014/main" id="{00000000-0008-0000-0600-00007A000000}"/>
            </a:ext>
          </a:extLst>
        </xdr:cNvPr>
        <xdr:cNvSpPr txBox="1"/>
      </xdr:nvSpPr>
      <xdr:spPr>
        <a:xfrm>
          <a:off x="4686300" y="9719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171327</xdr:rowOff>
    </xdr:from>
    <xdr:to>
      <xdr:col>24</xdr:col>
      <xdr:colOff>152400</xdr:colOff>
      <xdr:row>57</xdr:row>
      <xdr:rowOff>171327</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4546600" y="9943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108463</xdr:rowOff>
    </xdr:from>
    <xdr:to>
      <xdr:col>24</xdr:col>
      <xdr:colOff>63500</xdr:colOff>
      <xdr:row>58</xdr:row>
      <xdr:rowOff>111380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3797300" y="10052563"/>
          <a:ext cx="838200" cy="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39598</xdr:rowOff>
    </xdr:from>
    <xdr:ext cx="534377" cy="259045"/>
    <xdr:sp macro="" textlink="">
      <xdr:nvSpPr>
        <xdr:cNvPr id="125" name="物件費平均値テキスト">
          <a:extLst>
            <a:ext uri="{FF2B5EF4-FFF2-40B4-BE49-F238E27FC236}">
              <a16:creationId xmlns:a16="http://schemas.microsoft.com/office/drawing/2014/main" id="{00000000-0008-0000-0600-00007D000000}"/>
            </a:ext>
          </a:extLst>
        </xdr:cNvPr>
        <xdr:cNvSpPr txBox="1"/>
      </xdr:nvSpPr>
      <xdr:spPr>
        <a:xfrm>
          <a:off x="4686300" y="9983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61171</xdr:rowOff>
    </xdr:from>
    <xdr:to>
      <xdr:col>24</xdr:col>
      <xdr:colOff>114300</xdr:colOff>
      <xdr:row>58</xdr:row>
      <xdr:rowOff>162771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4584700" y="1000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111380</xdr:rowOff>
    </xdr:from>
    <xdr:to>
      <xdr:col>19</xdr:col>
      <xdr:colOff>177800</xdr:colOff>
      <xdr:row>58</xdr:row>
      <xdr:rowOff>128984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908300" y="10055480"/>
          <a:ext cx="889000" cy="1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74071</xdr:rowOff>
    </xdr:from>
    <xdr:to>
      <xdr:col>20</xdr:col>
      <xdr:colOff>38100</xdr:colOff>
      <xdr:row>59</xdr:row>
      <xdr:rowOff>4221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3746500" y="1001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166798</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3530111" y="1011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48857</xdr:rowOff>
    </xdr:from>
    <xdr:to>
      <xdr:col>15</xdr:col>
      <xdr:colOff>50800</xdr:colOff>
      <xdr:row>58</xdr:row>
      <xdr:rowOff>128984</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2019300" y="9992957"/>
          <a:ext cx="889000" cy="8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82927</xdr:rowOff>
    </xdr:from>
    <xdr:to>
      <xdr:col>15</xdr:col>
      <xdr:colOff>101600</xdr:colOff>
      <xdr:row>59</xdr:row>
      <xdr:rowOff>13077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2857500" y="1002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4204</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641111" y="1011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62141</xdr:rowOff>
    </xdr:from>
    <xdr:to>
      <xdr:col>10</xdr:col>
      <xdr:colOff>114300</xdr:colOff>
      <xdr:row>58</xdr:row>
      <xdr:rowOff>48857</xdr:rowOff>
    </xdr:to>
    <xdr:cxnSp macro="">
      <xdr:nvCxnSpPr>
        <xdr:cNvPr id="133" name="直線コネクタ 132">
          <a:extLst>
            <a:ext uri="{FF2B5EF4-FFF2-40B4-BE49-F238E27FC236}">
              <a16:creationId xmlns:a16="http://schemas.microsoft.com/office/drawing/2014/main" id="{00000000-0008-0000-0600-000085000000}"/>
            </a:ext>
          </a:extLst>
        </xdr:cNvPr>
        <xdr:cNvCxnSpPr/>
      </xdr:nvCxnSpPr>
      <xdr:spPr>
        <a:xfrm>
          <a:off x="1130300" y="8806091"/>
          <a:ext cx="889000" cy="118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87809</xdr:rowOff>
    </xdr:from>
    <xdr:to>
      <xdr:col>10</xdr:col>
      <xdr:colOff>165100</xdr:colOff>
      <xdr:row>59</xdr:row>
      <xdr:rowOff>17959</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968500" y="1003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9086</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752111" y="1012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70261</xdr:rowOff>
    </xdr:from>
    <xdr:to>
      <xdr:col>6</xdr:col>
      <xdr:colOff>38100</xdr:colOff>
      <xdr:row>59</xdr:row>
      <xdr:rowOff>411</xdr:rowOff>
    </xdr:to>
    <xdr:sp macro="" textlink="">
      <xdr:nvSpPr>
        <xdr:cNvPr id="136" name="フローチャート: 判断 135">
          <a:extLst>
            <a:ext uri="{FF2B5EF4-FFF2-40B4-BE49-F238E27FC236}">
              <a16:creationId xmlns:a16="http://schemas.microsoft.com/office/drawing/2014/main" id="{00000000-0008-0000-0600-000088000000}"/>
            </a:ext>
          </a:extLst>
        </xdr:cNvPr>
        <xdr:cNvSpPr/>
      </xdr:nvSpPr>
      <xdr:spPr>
        <a:xfrm>
          <a:off x="1079500" y="1001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162988</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863111" y="1010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57663</xdr:rowOff>
    </xdr:from>
    <xdr:to>
      <xdr:col>24</xdr:col>
      <xdr:colOff>114300</xdr:colOff>
      <xdr:row>58</xdr:row>
      <xdr:rowOff>159263</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4584700" y="1000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80540</xdr:rowOff>
    </xdr:from>
    <xdr:ext cx="534377" cy="259045"/>
    <xdr:sp macro="" textlink="">
      <xdr:nvSpPr>
        <xdr:cNvPr id="144" name="物件費該当値テキスト">
          <a:extLst>
            <a:ext uri="{FF2B5EF4-FFF2-40B4-BE49-F238E27FC236}">
              <a16:creationId xmlns:a16="http://schemas.microsoft.com/office/drawing/2014/main" id="{00000000-0008-0000-0600-000090000000}"/>
            </a:ext>
          </a:extLst>
        </xdr:cNvPr>
        <xdr:cNvSpPr txBox="1"/>
      </xdr:nvSpPr>
      <xdr:spPr>
        <a:xfrm>
          <a:off x="4686300" y="985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60580</xdr:rowOff>
    </xdr:from>
    <xdr:to>
      <xdr:col>20</xdr:col>
      <xdr:colOff>38100</xdr:colOff>
      <xdr:row>58</xdr:row>
      <xdr:rowOff>162180</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3746500" y="1000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7257</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3530111" y="977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78184</xdr:rowOff>
    </xdr:from>
    <xdr:to>
      <xdr:col>15</xdr:col>
      <xdr:colOff>101600</xdr:colOff>
      <xdr:row>59</xdr:row>
      <xdr:rowOff>8334</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2857500" y="1002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24861</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2641111" y="979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169507</xdr:rowOff>
    </xdr:from>
    <xdr:to>
      <xdr:col>10</xdr:col>
      <xdr:colOff>165100</xdr:colOff>
      <xdr:row>58</xdr:row>
      <xdr:rowOff>99657</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968500" y="994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116184</xdr:rowOff>
    </xdr:from>
    <xdr:ext cx="599010"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1719795" y="971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11341</xdr:rowOff>
    </xdr:from>
    <xdr:to>
      <xdr:col>6</xdr:col>
      <xdr:colOff>38100</xdr:colOff>
      <xdr:row>51</xdr:row>
      <xdr:rowOff>112941</xdr:rowOff>
    </xdr:to>
    <xdr:sp macro="" textlink="">
      <xdr:nvSpPr>
        <xdr:cNvPr id="151" name="楕円 150">
          <a:extLst>
            <a:ext uri="{FF2B5EF4-FFF2-40B4-BE49-F238E27FC236}">
              <a16:creationId xmlns:a16="http://schemas.microsoft.com/office/drawing/2014/main" id="{00000000-0008-0000-0600-000097000000}"/>
            </a:ext>
          </a:extLst>
        </xdr:cNvPr>
        <xdr:cNvSpPr/>
      </xdr:nvSpPr>
      <xdr:spPr>
        <a:xfrm>
          <a:off x="1079500" y="875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49</xdr:row>
      <xdr:rowOff>129468</xdr:rowOff>
    </xdr:from>
    <xdr:ext cx="599010" cy="259045"/>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830795" y="8530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0" name="正方形/長方形 159">
          <a:extLst>
            <a:ext uri="{FF2B5EF4-FFF2-40B4-BE49-F238E27FC236}">
              <a16:creationId xmlns:a16="http://schemas.microsoft.com/office/drawing/2014/main" id="{00000000-0008-0000-0600-0000A0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70640</xdr:rowOff>
    </xdr:from>
    <xdr:to>
      <xdr:col>24</xdr:col>
      <xdr:colOff>62865</xdr:colOff>
      <xdr:row>78</xdr:row>
      <xdr:rowOff>138488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243590"/>
          <a:ext cx="1270" cy="126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142315</xdr:rowOff>
    </xdr:from>
    <xdr:ext cx="313932"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154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138488</xdr:rowOff>
    </xdr:from>
    <xdr:to>
      <xdr:col>24</xdr:col>
      <xdr:colOff>152400</xdr:colOff>
      <xdr:row>78</xdr:row>
      <xdr:rowOff>138488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1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17317</xdr:rowOff>
    </xdr:from>
    <xdr:ext cx="534377"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201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70640</xdr:rowOff>
    </xdr:from>
    <xdr:to>
      <xdr:col>24</xdr:col>
      <xdr:colOff>152400</xdr:colOff>
      <xdr:row>71</xdr:row>
      <xdr:rowOff>70640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24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40281</xdr:rowOff>
    </xdr:from>
    <xdr:to>
      <xdr:col>24</xdr:col>
      <xdr:colOff>63500</xdr:colOff>
      <xdr:row>76</xdr:row>
      <xdr:rowOff>121800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3070481"/>
          <a:ext cx="838200" cy="8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43507</xdr:rowOff>
    </xdr:from>
    <xdr:ext cx="469744"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245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65080</xdr:rowOff>
    </xdr:from>
    <xdr:to>
      <xdr:col>24</xdr:col>
      <xdr:colOff>114300</xdr:colOff>
      <xdr:row>77</xdr:row>
      <xdr:rowOff>166680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26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121800</xdr:rowOff>
    </xdr:from>
    <xdr:to>
      <xdr:col>19</xdr:col>
      <xdr:colOff>177800</xdr:colOff>
      <xdr:row>77</xdr:row>
      <xdr:rowOff>135334</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908300" y="13152000"/>
          <a:ext cx="889000" cy="18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63571</xdr:rowOff>
    </xdr:from>
    <xdr:to>
      <xdr:col>20</xdr:col>
      <xdr:colOff>38100</xdr:colOff>
      <xdr:row>77</xdr:row>
      <xdr:rowOff>165171</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265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156298</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62428" y="13357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21582</xdr:rowOff>
    </xdr:from>
    <xdr:to>
      <xdr:col>15</xdr:col>
      <xdr:colOff>50800</xdr:colOff>
      <xdr:row>77</xdr:row>
      <xdr:rowOff>135334</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019300" y="13051782"/>
          <a:ext cx="889000" cy="28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76716</xdr:rowOff>
    </xdr:from>
    <xdr:to>
      <xdr:col>15</xdr:col>
      <xdr:colOff>101600</xdr:colOff>
      <xdr:row>78</xdr:row>
      <xdr:rowOff>6866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23393</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73428" y="1305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21582</xdr:rowOff>
    </xdr:from>
    <xdr:to>
      <xdr:col>10</xdr:col>
      <xdr:colOff>114300</xdr:colOff>
      <xdr:row>77</xdr:row>
      <xdr:rowOff>136522</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1130300" y="13051782"/>
          <a:ext cx="889000" cy="28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113178</xdr:rowOff>
    </xdr:from>
    <xdr:to>
      <xdr:col>10</xdr:col>
      <xdr:colOff>165100</xdr:colOff>
      <xdr:row>78</xdr:row>
      <xdr:rowOff>43328</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34455</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84428" y="1340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119555</xdr:rowOff>
    </xdr:from>
    <xdr:to>
      <xdr:col>6</xdr:col>
      <xdr:colOff>38100</xdr:colOff>
      <xdr:row>78</xdr:row>
      <xdr:rowOff>49705</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40832</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95428" y="13413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160931</xdr:rowOff>
    </xdr:from>
    <xdr:to>
      <xdr:col>24</xdr:col>
      <xdr:colOff>114300</xdr:colOff>
      <xdr:row>76</xdr:row>
      <xdr:rowOff>91081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01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12359</xdr:rowOff>
    </xdr:from>
    <xdr:ext cx="534377"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2871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71000</xdr:rowOff>
    </xdr:from>
    <xdr:to>
      <xdr:col>20</xdr:col>
      <xdr:colOff>38100</xdr:colOff>
      <xdr:row>77</xdr:row>
      <xdr:rowOff>1150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1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17677</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30111" y="1287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84534</xdr:rowOff>
    </xdr:from>
    <xdr:to>
      <xdr:col>15</xdr:col>
      <xdr:colOff>101600</xdr:colOff>
      <xdr:row>78</xdr:row>
      <xdr:rowOff>14684</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28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5811</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73428" y="13378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142232</xdr:rowOff>
    </xdr:from>
    <xdr:to>
      <xdr:col>10</xdr:col>
      <xdr:colOff>165100</xdr:colOff>
      <xdr:row>76</xdr:row>
      <xdr:rowOff>72383</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00098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88909</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52111" y="1277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85722</xdr:rowOff>
    </xdr:from>
    <xdr:to>
      <xdr:col>6</xdr:col>
      <xdr:colOff>38100</xdr:colOff>
      <xdr:row>78</xdr:row>
      <xdr:rowOff>15872</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28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32399</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95428" y="13062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138418</xdr:rowOff>
    </xdr:from>
    <xdr:to>
      <xdr:col>24</xdr:col>
      <xdr:colOff>62865</xdr:colOff>
      <xdr:row>98</xdr:row>
      <xdr:rowOff>87846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568918"/>
          <a:ext cx="1270" cy="132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91673</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89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87846</xdr:rowOff>
    </xdr:from>
    <xdr:to>
      <xdr:col>24</xdr:col>
      <xdr:colOff>152400</xdr:colOff>
      <xdr:row>98</xdr:row>
      <xdr:rowOff>87846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889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85095</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344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138418</xdr:rowOff>
    </xdr:from>
    <xdr:to>
      <xdr:col>24</xdr:col>
      <xdr:colOff>152400</xdr:colOff>
      <xdr:row>90</xdr:row>
      <xdr:rowOff>138418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568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113754</xdr:rowOff>
    </xdr:from>
    <xdr:to>
      <xdr:col>24</xdr:col>
      <xdr:colOff>63500</xdr:colOff>
      <xdr:row>96</xdr:row>
      <xdr:rowOff>85561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401504"/>
          <a:ext cx="838200" cy="14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159351</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104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136474</xdr:rowOff>
    </xdr:from>
    <xdr:to>
      <xdr:col>24</xdr:col>
      <xdr:colOff>114300</xdr:colOff>
      <xdr:row>95</xdr:row>
      <xdr:rowOff>66624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25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113754</xdr:rowOff>
    </xdr:from>
    <xdr:to>
      <xdr:col>19</xdr:col>
      <xdr:colOff>177800</xdr:colOff>
      <xdr:row>97</xdr:row>
      <xdr:rowOff>36106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401504"/>
          <a:ext cx="889000" cy="265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17030</xdr:rowOff>
    </xdr:from>
    <xdr:to>
      <xdr:col>20</xdr:col>
      <xdr:colOff>38100</xdr:colOff>
      <xdr:row>94</xdr:row>
      <xdr:rowOff>118630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135157</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590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36106</xdr:rowOff>
    </xdr:from>
    <xdr:to>
      <xdr:col>15</xdr:col>
      <xdr:colOff>50800</xdr:colOff>
      <xdr:row>97</xdr:row>
      <xdr:rowOff>75234</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666756"/>
          <a:ext cx="889000" cy="39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145059</xdr:rowOff>
    </xdr:from>
    <xdr:to>
      <xdr:col>15</xdr:col>
      <xdr:colOff>101600</xdr:colOff>
      <xdr:row>96</xdr:row>
      <xdr:rowOff>75209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43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91736</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20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75234</xdr:rowOff>
    </xdr:from>
    <xdr:to>
      <xdr:col>10</xdr:col>
      <xdr:colOff>114300</xdr:colOff>
      <xdr:row>97</xdr:row>
      <xdr:rowOff>119951</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705884"/>
          <a:ext cx="889000" cy="44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141833</xdr:rowOff>
    </xdr:from>
    <xdr:to>
      <xdr:col>10</xdr:col>
      <xdr:colOff>165100</xdr:colOff>
      <xdr:row>96</xdr:row>
      <xdr:rowOff>71983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42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88510</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20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4204</xdr:rowOff>
    </xdr:from>
    <xdr:to>
      <xdr:col>6</xdr:col>
      <xdr:colOff>38100</xdr:colOff>
      <xdr:row>96</xdr:row>
      <xdr:rowOff>105804</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463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122331</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23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34761</xdr:rowOff>
    </xdr:from>
    <xdr:to>
      <xdr:col>24</xdr:col>
      <xdr:colOff>114300</xdr:colOff>
      <xdr:row>96</xdr:row>
      <xdr:rowOff>136361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49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13188</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47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62954</xdr:rowOff>
    </xdr:from>
    <xdr:to>
      <xdr:col>20</xdr:col>
      <xdr:colOff>38100</xdr:colOff>
      <xdr:row>95</xdr:row>
      <xdr:rowOff>164554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35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155681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44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156756</xdr:rowOff>
    </xdr:from>
    <xdr:to>
      <xdr:col>15</xdr:col>
      <xdr:colOff>101600</xdr:colOff>
      <xdr:row>97</xdr:row>
      <xdr:rowOff>86906</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61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78033</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70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24434</xdr:rowOff>
    </xdr:from>
    <xdr:to>
      <xdr:col>10</xdr:col>
      <xdr:colOff>165100</xdr:colOff>
      <xdr:row>97</xdr:row>
      <xdr:rowOff>126034</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65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117161</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74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69151</xdr:rowOff>
    </xdr:from>
    <xdr:to>
      <xdr:col>6</xdr:col>
      <xdr:colOff>38100</xdr:colOff>
      <xdr:row>97</xdr:row>
      <xdr:rowOff>170751</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69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161878</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79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59073</xdr:rowOff>
    </xdr:from>
    <xdr:to>
      <xdr:col>54</xdr:col>
      <xdr:colOff>189865</xdr:colOff>
      <xdr:row>37</xdr:row>
      <xdr:rowOff>136170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545473"/>
          <a:ext cx="1270" cy="934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139998</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48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136170</xdr:rowOff>
    </xdr:from>
    <xdr:to>
      <xdr:col>55</xdr:col>
      <xdr:colOff>88900</xdr:colOff>
      <xdr:row>37</xdr:row>
      <xdr:rowOff>136170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47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5750</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32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59073</xdr:rowOff>
    </xdr:from>
    <xdr:to>
      <xdr:col>55</xdr:col>
      <xdr:colOff>88900</xdr:colOff>
      <xdr:row>32</xdr:row>
      <xdr:rowOff>59073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54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121714</xdr:rowOff>
    </xdr:from>
    <xdr:to>
      <xdr:col>55</xdr:col>
      <xdr:colOff>0</xdr:colOff>
      <xdr:row>35</xdr:row>
      <xdr:rowOff>138955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6122464"/>
          <a:ext cx="838200" cy="17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139788</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140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161361</xdr:rowOff>
    </xdr:from>
    <xdr:to>
      <xdr:col>55</xdr:col>
      <xdr:colOff>50800</xdr:colOff>
      <xdr:row>36</xdr:row>
      <xdr:rowOff>91511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16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116529</xdr:rowOff>
    </xdr:from>
    <xdr:to>
      <xdr:col>50</xdr:col>
      <xdr:colOff>114300</xdr:colOff>
      <xdr:row>35</xdr:row>
      <xdr:rowOff>121714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774379"/>
          <a:ext cx="889000" cy="34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34589</xdr:rowOff>
    </xdr:from>
    <xdr:to>
      <xdr:col>50</xdr:col>
      <xdr:colOff>165100</xdr:colOff>
      <xdr:row>36</xdr:row>
      <xdr:rowOff>136189</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20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127316</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2111" y="6299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116529</xdr:rowOff>
    </xdr:from>
    <xdr:to>
      <xdr:col>45</xdr:col>
      <xdr:colOff>177800</xdr:colOff>
      <xdr:row>36</xdr:row>
      <xdr:rowOff>103362</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774379"/>
          <a:ext cx="889000" cy="50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75673</xdr:rowOff>
    </xdr:from>
    <xdr:to>
      <xdr:col>46</xdr:col>
      <xdr:colOff>38100</xdr:colOff>
      <xdr:row>34</xdr:row>
      <xdr:rowOff>5823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168400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5826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103362</xdr:rowOff>
    </xdr:from>
    <xdr:to>
      <xdr:col>41</xdr:col>
      <xdr:colOff>50800</xdr:colOff>
      <xdr:row>37</xdr:row>
      <xdr:rowOff>58282</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275562"/>
          <a:ext cx="889000" cy="12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111111</xdr:rowOff>
    </xdr:from>
    <xdr:to>
      <xdr:col>41</xdr:col>
      <xdr:colOff>101600</xdr:colOff>
      <xdr:row>37</xdr:row>
      <xdr:rowOff>41261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32388</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37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112839</xdr:rowOff>
    </xdr:from>
    <xdr:to>
      <xdr:col>36</xdr:col>
      <xdr:colOff>165100</xdr:colOff>
      <xdr:row>37</xdr:row>
      <xdr:rowOff>42989</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59516</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0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88155</xdr:rowOff>
    </xdr:from>
    <xdr:to>
      <xdr:col>55</xdr:col>
      <xdr:colOff>50800</xdr:colOff>
      <xdr:row>36</xdr:row>
      <xdr:rowOff>18305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0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111032</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5940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70914</xdr:rowOff>
    </xdr:from>
    <xdr:to>
      <xdr:col>50</xdr:col>
      <xdr:colOff>165100</xdr:colOff>
      <xdr:row>36</xdr:row>
      <xdr:rowOff>1064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07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17591</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5846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65729</xdr:rowOff>
    </xdr:from>
    <xdr:to>
      <xdr:col>46</xdr:col>
      <xdr:colOff>38100</xdr:colOff>
      <xdr:row>33</xdr:row>
      <xdr:rowOff>167329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72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12406</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498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52562</xdr:rowOff>
    </xdr:from>
    <xdr:to>
      <xdr:col>41</xdr:col>
      <xdr:colOff>101600</xdr:colOff>
      <xdr:row>36</xdr:row>
      <xdr:rowOff>154162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22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170689</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5999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7482</xdr:rowOff>
    </xdr:from>
    <xdr:to>
      <xdr:col>36</xdr:col>
      <xdr:colOff>165100</xdr:colOff>
      <xdr:row>37</xdr:row>
      <xdr:rowOff>109082</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35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100209</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44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53</xdr:row>
      <xdr:rowOff>93948</xdr:rowOff>
    </xdr:from>
    <xdr:to>
      <xdr:col>54</xdr:col>
      <xdr:colOff>189865</xdr:colOff>
      <xdr:row>58</xdr:row>
      <xdr:rowOff>88585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9180798"/>
          <a:ext cx="1270" cy="851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92412</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03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88585</xdr:rowOff>
    </xdr:from>
    <xdr:to>
      <xdr:col>55</xdr:col>
      <xdr:colOff>88900</xdr:colOff>
      <xdr:row>58</xdr:row>
      <xdr:rowOff>88585</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032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40625</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956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53</xdr:row>
      <xdr:rowOff>93948</xdr:rowOff>
    </xdr:from>
    <xdr:to>
      <xdr:col>55</xdr:col>
      <xdr:colOff>88900</xdr:colOff>
      <xdr:row>53</xdr:row>
      <xdr:rowOff>93948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9180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2700</xdr:rowOff>
    </xdr:from>
    <xdr:to>
      <xdr:col>55</xdr:col>
      <xdr:colOff>0</xdr:colOff>
      <xdr:row>55</xdr:row>
      <xdr:rowOff>32336</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9432450"/>
          <a:ext cx="838200" cy="29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106276</xdr:rowOff>
    </xdr:from>
    <xdr:ext cx="534377"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707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127849</xdr:rowOff>
    </xdr:from>
    <xdr:to>
      <xdr:col>55</xdr:col>
      <xdr:colOff>50800</xdr:colOff>
      <xdr:row>57</xdr:row>
      <xdr:rowOff>57999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72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121805</xdr:rowOff>
    </xdr:from>
    <xdr:to>
      <xdr:col>50</xdr:col>
      <xdr:colOff>114300</xdr:colOff>
      <xdr:row>55</xdr:row>
      <xdr:rowOff>2700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9208655"/>
          <a:ext cx="889000" cy="22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82440</xdr:rowOff>
    </xdr:from>
    <xdr:to>
      <xdr:col>50</xdr:col>
      <xdr:colOff>165100</xdr:colOff>
      <xdr:row>57</xdr:row>
      <xdr:rowOff>12590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68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3717</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72111" y="977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111907</xdr:rowOff>
    </xdr:from>
    <xdr:to>
      <xdr:col>45</xdr:col>
      <xdr:colOff>177800</xdr:colOff>
      <xdr:row>53</xdr:row>
      <xdr:rowOff>121805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8855857"/>
          <a:ext cx="889000" cy="352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163204</xdr:rowOff>
    </xdr:from>
    <xdr:to>
      <xdr:col>46</xdr:col>
      <xdr:colOff>38100</xdr:colOff>
      <xdr:row>56</xdr:row>
      <xdr:rowOff>93354</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5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84481</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83111" y="968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111907</xdr:rowOff>
    </xdr:from>
    <xdr:to>
      <xdr:col>41</xdr:col>
      <xdr:colOff>50800</xdr:colOff>
      <xdr:row>53</xdr:row>
      <xdr:rowOff>160484</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8855857"/>
          <a:ext cx="889000" cy="39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31914</xdr:rowOff>
    </xdr:from>
    <xdr:to>
      <xdr:col>41</xdr:col>
      <xdr:colOff>101600</xdr:colOff>
      <xdr:row>56</xdr:row>
      <xdr:rowOff>133514</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63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124641</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94111" y="972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95872</xdr:rowOff>
    </xdr:from>
    <xdr:to>
      <xdr:col>36</xdr:col>
      <xdr:colOff>165100</xdr:colOff>
      <xdr:row>57</xdr:row>
      <xdr:rowOff>26022</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69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17149</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05111" y="978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152986</xdr:rowOff>
    </xdr:from>
    <xdr:to>
      <xdr:col>55</xdr:col>
      <xdr:colOff>50800</xdr:colOff>
      <xdr:row>55</xdr:row>
      <xdr:rowOff>83136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41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4413</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26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123350</xdr:rowOff>
    </xdr:from>
    <xdr:to>
      <xdr:col>50</xdr:col>
      <xdr:colOff>165100</xdr:colOff>
      <xdr:row>55</xdr:row>
      <xdr:rowOff>53500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38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70027</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15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71005</xdr:rowOff>
    </xdr:from>
    <xdr:to>
      <xdr:col>46</xdr:col>
      <xdr:colOff>38100</xdr:colOff>
      <xdr:row>54</xdr:row>
      <xdr:rowOff>1155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15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17682</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893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61107</xdr:rowOff>
    </xdr:from>
    <xdr:to>
      <xdr:col>41</xdr:col>
      <xdr:colOff>101600</xdr:colOff>
      <xdr:row>51</xdr:row>
      <xdr:rowOff>162707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880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50</xdr:row>
      <xdr:rowOff>7784</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858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109684</xdr:rowOff>
    </xdr:from>
    <xdr:to>
      <xdr:col>36</xdr:col>
      <xdr:colOff>165100</xdr:colOff>
      <xdr:row>54</xdr:row>
      <xdr:rowOff>39834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19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56361</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8971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84085</xdr:rowOff>
    </xdr:from>
    <xdr:to>
      <xdr:col>54</xdr:col>
      <xdr:colOff>189865</xdr:colOff>
      <xdr:row>79</xdr:row>
      <xdr:rowOff>98879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257035"/>
          <a:ext cx="1270" cy="1386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30762</xdr:rowOff>
    </xdr:from>
    <xdr:ext cx="534377"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203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84085</xdr:rowOff>
    </xdr:from>
    <xdr:to>
      <xdr:col>55</xdr:col>
      <xdr:colOff>88900</xdr:colOff>
      <xdr:row>71</xdr:row>
      <xdr:rowOff>84085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257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19652</xdr:rowOff>
    </xdr:from>
    <xdr:to>
      <xdr:col>55</xdr:col>
      <xdr:colOff>0</xdr:colOff>
      <xdr:row>75</xdr:row>
      <xdr:rowOff>41402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2706952"/>
          <a:ext cx="838200" cy="19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140985</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3426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162558</xdr:rowOff>
    </xdr:from>
    <xdr:to>
      <xdr:col>55</xdr:col>
      <xdr:colOff>50800</xdr:colOff>
      <xdr:row>78</xdr:row>
      <xdr:rowOff>92708</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364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113492</xdr:rowOff>
    </xdr:from>
    <xdr:to>
      <xdr:col>50</xdr:col>
      <xdr:colOff>114300</xdr:colOff>
      <xdr:row>74</xdr:row>
      <xdr:rowOff>19652</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2114992"/>
          <a:ext cx="889000" cy="59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95301</xdr:rowOff>
    </xdr:from>
    <xdr:to>
      <xdr:col>50</xdr:col>
      <xdr:colOff>165100</xdr:colOff>
      <xdr:row>78</xdr:row>
      <xdr:rowOff>25451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29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16578</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38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113492</xdr:rowOff>
    </xdr:from>
    <xdr:to>
      <xdr:col>45</xdr:col>
      <xdr:colOff>177800</xdr:colOff>
      <xdr:row>75</xdr:row>
      <xdr:rowOff>156780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2114992"/>
          <a:ext cx="889000" cy="90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74498</xdr:rowOff>
    </xdr:from>
    <xdr:to>
      <xdr:col>46</xdr:col>
      <xdr:colOff>38100</xdr:colOff>
      <xdr:row>77</xdr:row>
      <xdr:rowOff>4648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104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167225</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197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19179</xdr:rowOff>
    </xdr:from>
    <xdr:to>
      <xdr:col>41</xdr:col>
      <xdr:colOff>50800</xdr:colOff>
      <xdr:row>75</xdr:row>
      <xdr:rowOff>156780</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2877929"/>
          <a:ext cx="889000" cy="137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59230</xdr:rowOff>
    </xdr:from>
    <xdr:to>
      <xdr:col>41</xdr:col>
      <xdr:colOff>101600</xdr:colOff>
      <xdr:row>76</xdr:row>
      <xdr:rowOff>160830</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08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151957</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18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38804</xdr:rowOff>
    </xdr:from>
    <xdr:to>
      <xdr:col>36</xdr:col>
      <xdr:colOff>165100</xdr:colOff>
      <xdr:row>77</xdr:row>
      <xdr:rowOff>140404</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24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131531</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33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162052</xdr:rowOff>
    </xdr:from>
    <xdr:to>
      <xdr:col>55</xdr:col>
      <xdr:colOff>50800</xdr:colOff>
      <xdr:row>75</xdr:row>
      <xdr:rowOff>92202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284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13479</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270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140302</xdr:rowOff>
    </xdr:from>
    <xdr:to>
      <xdr:col>50</xdr:col>
      <xdr:colOff>165100</xdr:colOff>
      <xdr:row>74</xdr:row>
      <xdr:rowOff>70452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265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86979</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243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62692</xdr:rowOff>
    </xdr:from>
    <xdr:to>
      <xdr:col>46</xdr:col>
      <xdr:colOff>38100</xdr:colOff>
      <xdr:row>70</xdr:row>
      <xdr:rowOff>164292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206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69</xdr:row>
      <xdr:rowOff>9369</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183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105980</xdr:rowOff>
    </xdr:from>
    <xdr:to>
      <xdr:col>41</xdr:col>
      <xdr:colOff>101600</xdr:colOff>
      <xdr:row>76</xdr:row>
      <xdr:rowOff>36130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296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52657</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273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139829</xdr:rowOff>
    </xdr:from>
    <xdr:to>
      <xdr:col>36</xdr:col>
      <xdr:colOff>165100</xdr:colOff>
      <xdr:row>75</xdr:row>
      <xdr:rowOff>69979</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282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86506</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260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91236</xdr:rowOff>
    </xdr:from>
    <xdr:to>
      <xdr:col>54</xdr:col>
      <xdr:colOff>189865</xdr:colOff>
      <xdr:row>98</xdr:row>
      <xdr:rowOff>112277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864636"/>
          <a:ext cx="1270" cy="1049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116104</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18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112277</xdr:rowOff>
    </xdr:from>
    <xdr:to>
      <xdr:col>55</xdr:col>
      <xdr:colOff>88900</xdr:colOff>
      <xdr:row>98</xdr:row>
      <xdr:rowOff>112277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1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37913</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639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91236</xdr:rowOff>
    </xdr:from>
    <xdr:to>
      <xdr:col>55</xdr:col>
      <xdr:colOff>88900</xdr:colOff>
      <xdr:row>92</xdr:row>
      <xdr:rowOff>91236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864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157522</xdr:rowOff>
    </xdr:from>
    <xdr:to>
      <xdr:col>55</xdr:col>
      <xdr:colOff>0</xdr:colOff>
      <xdr:row>96</xdr:row>
      <xdr:rowOff>29404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6273822"/>
          <a:ext cx="838200" cy="21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22522</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481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44095</xdr:rowOff>
    </xdr:from>
    <xdr:to>
      <xdr:col>55</xdr:col>
      <xdr:colOff>50800</xdr:colOff>
      <xdr:row>96</xdr:row>
      <xdr:rowOff>145695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50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70059</xdr:rowOff>
    </xdr:from>
    <xdr:to>
      <xdr:col>50</xdr:col>
      <xdr:colOff>114300</xdr:colOff>
      <xdr:row>96</xdr:row>
      <xdr:rowOff>29404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8750300" y="16186359"/>
          <a:ext cx="889000" cy="30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171059</xdr:rowOff>
    </xdr:from>
    <xdr:to>
      <xdr:col>50</xdr:col>
      <xdr:colOff>165100</xdr:colOff>
      <xdr:row>96</xdr:row>
      <xdr:rowOff>101209</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458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92336</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55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57871</xdr:rowOff>
    </xdr:from>
    <xdr:to>
      <xdr:col>45</xdr:col>
      <xdr:colOff>177800</xdr:colOff>
      <xdr:row>94</xdr:row>
      <xdr:rowOff>70059</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7861300" y="15488371"/>
          <a:ext cx="889000" cy="697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106877</xdr:rowOff>
    </xdr:from>
    <xdr:to>
      <xdr:col>46</xdr:col>
      <xdr:colOff>38100</xdr:colOff>
      <xdr:row>96</xdr:row>
      <xdr:rowOff>37027</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3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28154</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48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57871</xdr:rowOff>
    </xdr:from>
    <xdr:to>
      <xdr:col>41</xdr:col>
      <xdr:colOff>50800</xdr:colOff>
      <xdr:row>95</xdr:row>
      <xdr:rowOff>160018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5488371"/>
          <a:ext cx="889000" cy="959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16708</xdr:rowOff>
    </xdr:from>
    <xdr:to>
      <xdr:col>41</xdr:col>
      <xdr:colOff>101600</xdr:colOff>
      <xdr:row>96</xdr:row>
      <xdr:rowOff>118308</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47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109435</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56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88023</xdr:rowOff>
    </xdr:from>
    <xdr:to>
      <xdr:col>36</xdr:col>
      <xdr:colOff>165100</xdr:colOff>
      <xdr:row>97</xdr:row>
      <xdr:rowOff>18173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54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9300</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639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106722</xdr:rowOff>
    </xdr:from>
    <xdr:to>
      <xdr:col>55</xdr:col>
      <xdr:colOff>50800</xdr:colOff>
      <xdr:row>95</xdr:row>
      <xdr:rowOff>36872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22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129599</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07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150054</xdr:rowOff>
    </xdr:from>
    <xdr:to>
      <xdr:col>50</xdr:col>
      <xdr:colOff>165100</xdr:colOff>
      <xdr:row>96</xdr:row>
      <xdr:rowOff>80204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43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96731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21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19259</xdr:rowOff>
    </xdr:from>
    <xdr:to>
      <xdr:col>46</xdr:col>
      <xdr:colOff>38100</xdr:colOff>
      <xdr:row>94</xdr:row>
      <xdr:rowOff>120859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13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137386</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591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7071</xdr:rowOff>
    </xdr:from>
    <xdr:to>
      <xdr:col>41</xdr:col>
      <xdr:colOff>101600</xdr:colOff>
      <xdr:row>90</xdr:row>
      <xdr:rowOff>108671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543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88</xdr:row>
      <xdr:rowOff>125198</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61795" y="15212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109218</xdr:rowOff>
    </xdr:from>
    <xdr:to>
      <xdr:col>36</xdr:col>
      <xdr:colOff>165100</xdr:colOff>
      <xdr:row>96</xdr:row>
      <xdr:rowOff>39368</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39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55895</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17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157506</xdr:rowOff>
    </xdr:from>
    <xdr:to>
      <xdr:col>85</xdr:col>
      <xdr:colOff>126364</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129556"/>
          <a:ext cx="1269" cy="1601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104183</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4904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157506</xdr:rowOff>
    </xdr:from>
    <xdr:to>
      <xdr:col>86</xdr:col>
      <xdr:colOff>25400</xdr:colOff>
      <xdr:row>29</xdr:row>
      <xdr:rowOff>157506</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12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69228</xdr:rowOff>
    </xdr:from>
    <xdr:to>
      <xdr:col>85</xdr:col>
      <xdr:colOff>127000</xdr:colOff>
      <xdr:row>38</xdr:row>
      <xdr:rowOff>98361</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5481300" y="6584328"/>
          <a:ext cx="838200" cy="29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87177</xdr:rowOff>
    </xdr:from>
    <xdr:ext cx="469744"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60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108750</xdr:rowOff>
    </xdr:from>
    <xdr:to>
      <xdr:col>85</xdr:col>
      <xdr:colOff>177800</xdr:colOff>
      <xdr:row>39</xdr:row>
      <xdr:rowOff>38900</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62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343</xdr:rowOff>
    </xdr:from>
    <xdr:to>
      <xdr:col>81</xdr:col>
      <xdr:colOff>50800</xdr:colOff>
      <xdr:row>38</xdr:row>
      <xdr:rowOff>69228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343993"/>
          <a:ext cx="889000" cy="24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120676</xdr:rowOff>
    </xdr:from>
    <xdr:to>
      <xdr:col>81</xdr:col>
      <xdr:colOff>101600</xdr:colOff>
      <xdr:row>39</xdr:row>
      <xdr:rowOff>50826</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63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41953</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46428" y="672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343</xdr:rowOff>
    </xdr:from>
    <xdr:to>
      <xdr:col>76</xdr:col>
      <xdr:colOff>114300</xdr:colOff>
      <xdr:row>37</xdr:row>
      <xdr:rowOff>107340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3703300" y="6343993"/>
          <a:ext cx="889000" cy="106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103340</xdr:rowOff>
    </xdr:from>
    <xdr:to>
      <xdr:col>76</xdr:col>
      <xdr:colOff>165100</xdr:colOff>
      <xdr:row>39</xdr:row>
      <xdr:rowOff>33490</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61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24617</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57428" y="671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107340</xdr:rowOff>
    </xdr:from>
    <xdr:to>
      <xdr:col>71</xdr:col>
      <xdr:colOff>177800</xdr:colOff>
      <xdr:row>39</xdr:row>
      <xdr:rowOff>42202</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2814300" y="6450990"/>
          <a:ext cx="889000" cy="277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88024</xdr:rowOff>
    </xdr:from>
    <xdr:to>
      <xdr:col>72</xdr:col>
      <xdr:colOff>38100</xdr:colOff>
      <xdr:row>39</xdr:row>
      <xdr:rowOff>18174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60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9301</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68428" y="669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116815</xdr:rowOff>
    </xdr:from>
    <xdr:to>
      <xdr:col>67</xdr:col>
      <xdr:colOff>101600</xdr:colOff>
      <xdr:row>39</xdr:row>
      <xdr:rowOff>46965</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6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63492</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79428" y="640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47561</xdr:rowOff>
    </xdr:from>
    <xdr:to>
      <xdr:col>85</xdr:col>
      <xdr:colOff>177800</xdr:colOff>
      <xdr:row>38</xdr:row>
      <xdr:rowOff>149161</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5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6938</xdr:rowOff>
    </xdr:from>
    <xdr:ext cx="469744"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350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18428</xdr:rowOff>
    </xdr:from>
    <xdr:to>
      <xdr:col>81</xdr:col>
      <xdr:colOff>101600</xdr:colOff>
      <xdr:row>38</xdr:row>
      <xdr:rowOff>120028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53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136555</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14111" y="630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120993</xdr:rowOff>
    </xdr:from>
    <xdr:to>
      <xdr:col>76</xdr:col>
      <xdr:colOff>165100</xdr:colOff>
      <xdr:row>37</xdr:row>
      <xdr:rowOff>51143</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29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67670</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325111" y="606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56540</xdr:rowOff>
    </xdr:from>
    <xdr:to>
      <xdr:col>72</xdr:col>
      <xdr:colOff>38100</xdr:colOff>
      <xdr:row>37</xdr:row>
      <xdr:rowOff>158140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40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3217</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436111" y="617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162852</xdr:rowOff>
    </xdr:from>
    <xdr:to>
      <xdr:col>67</xdr:col>
      <xdr:colOff>101600</xdr:colOff>
      <xdr:row>39</xdr:row>
      <xdr:rowOff>93002</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67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84129</xdr:rowOff>
    </xdr:from>
    <xdr:ext cx="378565"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25017" y="6770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150078</xdr:rowOff>
    </xdr:from>
    <xdr:to>
      <xdr:col>85</xdr:col>
      <xdr:colOff>126364</xdr:colOff>
      <xdr:row>78</xdr:row>
      <xdr:rowOff>116946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6317595" y="11980128"/>
          <a:ext cx="1269" cy="150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120773</xdr:rowOff>
    </xdr:from>
    <xdr:ext cx="534377" cy="259045"/>
    <xdr:sp macro="" textlink="">
      <xdr:nvSpPr>
        <xdr:cNvPr id="620" name="公債費最小値テキスト">
          <a:extLst>
            <a:ext uri="{FF2B5EF4-FFF2-40B4-BE49-F238E27FC236}">
              <a16:creationId xmlns:a16="http://schemas.microsoft.com/office/drawing/2014/main" id="{00000000-0008-0000-0600-00006C020000}"/>
            </a:ext>
          </a:extLst>
        </xdr:cNvPr>
        <xdr:cNvSpPr txBox="1"/>
      </xdr:nvSpPr>
      <xdr:spPr>
        <a:xfrm>
          <a:off x="16370300" y="1349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116946</xdr:rowOff>
    </xdr:from>
    <xdr:to>
      <xdr:col>86</xdr:col>
      <xdr:colOff>25400</xdr:colOff>
      <xdr:row>78</xdr:row>
      <xdr:rowOff>116946</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3490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96755</xdr:rowOff>
    </xdr:from>
    <xdr:ext cx="599010" cy="259045"/>
    <xdr:sp macro="" textlink="">
      <xdr:nvSpPr>
        <xdr:cNvPr id="622" name="公債費最大値テキスト">
          <a:extLst>
            <a:ext uri="{FF2B5EF4-FFF2-40B4-BE49-F238E27FC236}">
              <a16:creationId xmlns:a16="http://schemas.microsoft.com/office/drawing/2014/main" id="{00000000-0008-0000-0600-00006E020000}"/>
            </a:ext>
          </a:extLst>
        </xdr:cNvPr>
        <xdr:cNvSpPr txBox="1"/>
      </xdr:nvSpPr>
      <xdr:spPr>
        <a:xfrm>
          <a:off x="16370300" y="1175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150078</xdr:rowOff>
    </xdr:from>
    <xdr:to>
      <xdr:col>86</xdr:col>
      <xdr:colOff>25400</xdr:colOff>
      <xdr:row>69</xdr:row>
      <xdr:rowOff>150078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198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7592</xdr:rowOff>
    </xdr:from>
    <xdr:to>
      <xdr:col>85</xdr:col>
      <xdr:colOff>127000</xdr:colOff>
      <xdr:row>77</xdr:row>
      <xdr:rowOff>22383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5481300" y="13209242"/>
          <a:ext cx="838200" cy="1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97764</xdr:rowOff>
    </xdr:from>
    <xdr:ext cx="534377" cy="259045"/>
    <xdr:sp macro="" textlink="">
      <xdr:nvSpPr>
        <xdr:cNvPr id="625" name="公債費平均値テキスト">
          <a:extLst>
            <a:ext uri="{FF2B5EF4-FFF2-40B4-BE49-F238E27FC236}">
              <a16:creationId xmlns:a16="http://schemas.microsoft.com/office/drawing/2014/main" id="{00000000-0008-0000-0600-000071020000}"/>
            </a:ext>
          </a:extLst>
        </xdr:cNvPr>
        <xdr:cNvSpPr txBox="1"/>
      </xdr:nvSpPr>
      <xdr:spPr>
        <a:xfrm>
          <a:off x="16370300" y="12956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74887</xdr:rowOff>
    </xdr:from>
    <xdr:to>
      <xdr:col>85</xdr:col>
      <xdr:colOff>177800</xdr:colOff>
      <xdr:row>77</xdr:row>
      <xdr:rowOff>5037</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6268700" y="1310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7592</xdr:rowOff>
    </xdr:from>
    <xdr:to>
      <xdr:col>81</xdr:col>
      <xdr:colOff>50800</xdr:colOff>
      <xdr:row>77</xdr:row>
      <xdr:rowOff>15632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4592300" y="13209242"/>
          <a:ext cx="889000" cy="8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92162</xdr:rowOff>
    </xdr:from>
    <xdr:to>
      <xdr:col>81</xdr:col>
      <xdr:colOff>101600</xdr:colOff>
      <xdr:row>77</xdr:row>
      <xdr:rowOff>22312</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5430500" y="1312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38838</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14111" y="1289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15632</xdr:rowOff>
    </xdr:from>
    <xdr:to>
      <xdr:col>76</xdr:col>
      <xdr:colOff>114300</xdr:colOff>
      <xdr:row>77</xdr:row>
      <xdr:rowOff>23853</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3703300" y="13217282"/>
          <a:ext cx="889000" cy="8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111051</xdr:rowOff>
    </xdr:from>
    <xdr:to>
      <xdr:col>76</xdr:col>
      <xdr:colOff>165100</xdr:colOff>
      <xdr:row>77</xdr:row>
      <xdr:rowOff>41201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4541500" y="1314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57728</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325111" y="1291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23853</xdr:rowOff>
    </xdr:from>
    <xdr:to>
      <xdr:col>71</xdr:col>
      <xdr:colOff>177800</xdr:colOff>
      <xdr:row>77</xdr:row>
      <xdr:rowOff>32578</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2814300" y="13225503"/>
          <a:ext cx="889000" cy="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110106</xdr:rowOff>
    </xdr:from>
    <xdr:to>
      <xdr:col>72</xdr:col>
      <xdr:colOff>38100</xdr:colOff>
      <xdr:row>77</xdr:row>
      <xdr:rowOff>40256</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3652500" y="1314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56783</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36111" y="1291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103332</xdr:rowOff>
    </xdr:from>
    <xdr:to>
      <xdr:col>67</xdr:col>
      <xdr:colOff>101600</xdr:colOff>
      <xdr:row>77</xdr:row>
      <xdr:rowOff>33482</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2763500" y="131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50009</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47111" y="1290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143033</xdr:rowOff>
    </xdr:from>
    <xdr:to>
      <xdr:col>85</xdr:col>
      <xdr:colOff>177800</xdr:colOff>
      <xdr:row>77</xdr:row>
      <xdr:rowOff>73183</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6268700" y="1317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121460</xdr:rowOff>
    </xdr:from>
    <xdr:ext cx="534377" cy="259045"/>
    <xdr:sp macro="" textlink="">
      <xdr:nvSpPr>
        <xdr:cNvPr id="644" name="公債費該当値テキスト">
          <a:extLst>
            <a:ext uri="{FF2B5EF4-FFF2-40B4-BE49-F238E27FC236}">
              <a16:creationId xmlns:a16="http://schemas.microsoft.com/office/drawing/2014/main" id="{00000000-0008-0000-0600-000084020000}"/>
            </a:ext>
          </a:extLst>
        </xdr:cNvPr>
        <xdr:cNvSpPr txBox="1"/>
      </xdr:nvSpPr>
      <xdr:spPr>
        <a:xfrm>
          <a:off x="16370300" y="13151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128242</xdr:rowOff>
    </xdr:from>
    <xdr:to>
      <xdr:col>81</xdr:col>
      <xdr:colOff>101600</xdr:colOff>
      <xdr:row>77</xdr:row>
      <xdr:rowOff>58392</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5430500" y="1315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49519</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14111" y="13251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136282</xdr:rowOff>
    </xdr:from>
    <xdr:to>
      <xdr:col>76</xdr:col>
      <xdr:colOff>165100</xdr:colOff>
      <xdr:row>77</xdr:row>
      <xdr:rowOff>66432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4541500" y="1316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57559</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325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144503</xdr:rowOff>
    </xdr:from>
    <xdr:to>
      <xdr:col>72</xdr:col>
      <xdr:colOff>38100</xdr:colOff>
      <xdr:row>77</xdr:row>
      <xdr:rowOff>74653</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3652500" y="1317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65780</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36111" y="1326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153228</xdr:rowOff>
    </xdr:from>
    <xdr:to>
      <xdr:col>67</xdr:col>
      <xdr:colOff>101600</xdr:colOff>
      <xdr:row>77</xdr:row>
      <xdr:rowOff>83378</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2763500" y="1318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74505</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47111" y="1327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97</xdr:row>
      <xdr:rowOff>23375</xdr:rowOff>
    </xdr:from>
    <xdr:to>
      <xdr:col>85</xdr:col>
      <xdr:colOff>126364</xdr:colOff>
      <xdr:row>98</xdr:row>
      <xdr:rowOff>127653</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6654025"/>
          <a:ext cx="1269" cy="275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131480</xdr:rowOff>
    </xdr:from>
    <xdr:ext cx="469744"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6933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127653</xdr:rowOff>
    </xdr:from>
    <xdr:to>
      <xdr:col>86</xdr:col>
      <xdr:colOff>25400</xdr:colOff>
      <xdr:row>98</xdr:row>
      <xdr:rowOff>127653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692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141502</xdr:rowOff>
    </xdr:from>
    <xdr:ext cx="599010"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6429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23375</xdr:rowOff>
    </xdr:from>
    <xdr:to>
      <xdr:col>86</xdr:col>
      <xdr:colOff>25400</xdr:colOff>
      <xdr:row>97</xdr:row>
      <xdr:rowOff>23375</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6654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89453</xdr:rowOff>
    </xdr:from>
    <xdr:to>
      <xdr:col>85</xdr:col>
      <xdr:colOff>127000</xdr:colOff>
      <xdr:row>97</xdr:row>
      <xdr:rowOff>128817</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5481300" y="16720103"/>
          <a:ext cx="838200" cy="39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147097</xdr:rowOff>
    </xdr:from>
    <xdr:ext cx="534377"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777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168670</xdr:rowOff>
    </xdr:from>
    <xdr:to>
      <xdr:col>85</xdr:col>
      <xdr:colOff>177800</xdr:colOff>
      <xdr:row>98</xdr:row>
      <xdr:rowOff>98820</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89453</xdr:rowOff>
    </xdr:from>
    <xdr:to>
      <xdr:col>81</xdr:col>
      <xdr:colOff>50800</xdr:colOff>
      <xdr:row>97</xdr:row>
      <xdr:rowOff>123783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4592300" y="16720103"/>
          <a:ext cx="889000" cy="3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154108</xdr:rowOff>
    </xdr:from>
    <xdr:to>
      <xdr:col>81</xdr:col>
      <xdr:colOff>101600</xdr:colOff>
      <xdr:row>98</xdr:row>
      <xdr:rowOff>84258</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78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75385</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14111" y="1687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123783</xdr:rowOff>
    </xdr:from>
    <xdr:to>
      <xdr:col>76</xdr:col>
      <xdr:colOff>114300</xdr:colOff>
      <xdr:row>98</xdr:row>
      <xdr:rowOff>73625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3703300" y="16754433"/>
          <a:ext cx="889000" cy="12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15974</xdr:rowOff>
    </xdr:from>
    <xdr:to>
      <xdr:col>76</xdr:col>
      <xdr:colOff>165100</xdr:colOff>
      <xdr:row>98</xdr:row>
      <xdr:rowOff>117574</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81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108701</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25111" y="1691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152634</xdr:rowOff>
    </xdr:from>
    <xdr:to>
      <xdr:col>71</xdr:col>
      <xdr:colOff>177800</xdr:colOff>
      <xdr:row>98</xdr:row>
      <xdr:rowOff>73625</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814300" y="15754584"/>
          <a:ext cx="889000" cy="112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33575</xdr:rowOff>
    </xdr:from>
    <xdr:to>
      <xdr:col>72</xdr:col>
      <xdr:colOff>38100</xdr:colOff>
      <xdr:row>98</xdr:row>
      <xdr:rowOff>135175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8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126302</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692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14032</xdr:rowOff>
    </xdr:from>
    <xdr:to>
      <xdr:col>67</xdr:col>
      <xdr:colOff>101600</xdr:colOff>
      <xdr:row>98</xdr:row>
      <xdr:rowOff>115632</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8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106759</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47111" y="1690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78017</xdr:rowOff>
    </xdr:from>
    <xdr:to>
      <xdr:col>85</xdr:col>
      <xdr:colOff>177800</xdr:colOff>
      <xdr:row>98</xdr:row>
      <xdr:rowOff>8167</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70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164394</xdr:rowOff>
    </xdr:from>
    <xdr:ext cx="534377"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62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38653</xdr:rowOff>
    </xdr:from>
    <xdr:to>
      <xdr:col>81</xdr:col>
      <xdr:colOff>101600</xdr:colOff>
      <xdr:row>97</xdr:row>
      <xdr:rowOff>140253</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66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156780</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14111" y="1644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72983</xdr:rowOff>
    </xdr:from>
    <xdr:to>
      <xdr:col>76</xdr:col>
      <xdr:colOff>165100</xdr:colOff>
      <xdr:row>98</xdr:row>
      <xdr:rowOff>3133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70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19660</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25111" y="16478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22825</xdr:rowOff>
    </xdr:from>
    <xdr:to>
      <xdr:col>72</xdr:col>
      <xdr:colOff>38100</xdr:colOff>
      <xdr:row>98</xdr:row>
      <xdr:rowOff>124425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82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140952</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660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101834</xdr:rowOff>
    </xdr:from>
    <xdr:to>
      <xdr:col>67</xdr:col>
      <xdr:colOff>101600</xdr:colOff>
      <xdr:row>92</xdr:row>
      <xdr:rowOff>31984</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570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90</xdr:row>
      <xdr:rowOff>48511</xdr:rowOff>
    </xdr:from>
    <xdr:ext cx="59901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14795" y="15479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28677</xdr:rowOff>
    </xdr:from>
    <xdr:to>
      <xdr:col>116</xdr:col>
      <xdr:colOff>62864</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3436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146804</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11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28677</xdr:rowOff>
    </xdr:from>
    <xdr:to>
      <xdr:col>116</xdr:col>
      <xdr:colOff>152400</xdr:colOff>
      <xdr:row>31</xdr:row>
      <xdr:rowOff>28677</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343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4792</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3484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153365</xdr:rowOff>
    </xdr:from>
    <xdr:to>
      <xdr:col>116</xdr:col>
      <xdr:colOff>114300</xdr:colOff>
      <xdr:row>38</xdr:row>
      <xdr:rowOff>83515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4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20472</xdr:rowOff>
    </xdr:from>
    <xdr:to>
      <xdr:col>112</xdr:col>
      <xdr:colOff>38100</xdr:colOff>
      <xdr:row>38</xdr:row>
      <xdr:rowOff>122072</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53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138599</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31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30759</xdr:rowOff>
    </xdr:from>
    <xdr:to>
      <xdr:col>107</xdr:col>
      <xdr:colOff>101600</xdr:colOff>
      <xdr:row>38</xdr:row>
      <xdr:rowOff>132359</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54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148886</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32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84861</xdr:rowOff>
    </xdr:from>
    <xdr:to>
      <xdr:col>102</xdr:col>
      <xdr:colOff>165100</xdr:colOff>
      <xdr:row>39</xdr:row>
      <xdr:rowOff>15011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59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31538</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3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74422</xdr:rowOff>
    </xdr:from>
    <xdr:to>
      <xdr:col>98</xdr:col>
      <xdr:colOff>38100</xdr:colOff>
      <xdr:row>39</xdr:row>
      <xdr:rowOff>4572</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21099</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36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34372</xdr:rowOff>
    </xdr:from>
    <xdr:to>
      <xdr:col>116</xdr:col>
      <xdr:colOff>62864</xdr:colOff>
      <xdr:row>58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78322"/>
          <a:ext cx="1269" cy="1191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152499</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5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34372</xdr:rowOff>
    </xdr:from>
    <xdr:to>
      <xdr:col>116</xdr:col>
      <xdr:colOff>152400</xdr:colOff>
      <xdr:row>51</xdr:row>
      <xdr:rowOff>34372</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7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166046</xdr:rowOff>
    </xdr:from>
    <xdr:to>
      <xdr:col>116</xdr:col>
      <xdr:colOff>63500</xdr:colOff>
      <xdr:row>58</xdr:row>
      <xdr:rowOff>21685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9938696"/>
          <a:ext cx="838200" cy="2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71086</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672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48209</xdr:rowOff>
    </xdr:from>
    <xdr:to>
      <xdr:col>116</xdr:col>
      <xdr:colOff>114300</xdr:colOff>
      <xdr:row>57</xdr:row>
      <xdr:rowOff>149809</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982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162960</xdr:rowOff>
    </xdr:from>
    <xdr:to>
      <xdr:col>111</xdr:col>
      <xdr:colOff>177800</xdr:colOff>
      <xdr:row>57</xdr:row>
      <xdr:rowOff>166046</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9935610"/>
          <a:ext cx="8890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74726</xdr:rowOff>
    </xdr:from>
    <xdr:to>
      <xdr:col>112</xdr:col>
      <xdr:colOff>38100</xdr:colOff>
      <xdr:row>57</xdr:row>
      <xdr:rowOff>4876</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967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21403</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45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157702</xdr:rowOff>
    </xdr:from>
    <xdr:to>
      <xdr:col>107</xdr:col>
      <xdr:colOff>50800</xdr:colOff>
      <xdr:row>57</xdr:row>
      <xdr:rowOff>162960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9930352"/>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112846</xdr:rowOff>
    </xdr:from>
    <xdr:to>
      <xdr:col>107</xdr:col>
      <xdr:colOff>101600</xdr:colOff>
      <xdr:row>57</xdr:row>
      <xdr:rowOff>42996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9714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59523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489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141986</xdr:rowOff>
    </xdr:from>
    <xdr:to>
      <xdr:col>102</xdr:col>
      <xdr:colOff>114300</xdr:colOff>
      <xdr:row>57</xdr:row>
      <xdr:rowOff>157702</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9914636"/>
          <a:ext cx="889000" cy="1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47181</xdr:rowOff>
    </xdr:from>
    <xdr:to>
      <xdr:col>102</xdr:col>
      <xdr:colOff>165100</xdr:colOff>
      <xdr:row>57</xdr:row>
      <xdr:rowOff>148781</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98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165308</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595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17862</xdr:rowOff>
    </xdr:from>
    <xdr:to>
      <xdr:col>98</xdr:col>
      <xdr:colOff>38100</xdr:colOff>
      <xdr:row>57</xdr:row>
      <xdr:rowOff>119462</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979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135989</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56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142335</xdr:rowOff>
    </xdr:from>
    <xdr:to>
      <xdr:col>116</xdr:col>
      <xdr:colOff>114300</xdr:colOff>
      <xdr:row>58</xdr:row>
      <xdr:rowOff>72485</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991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57262</xdr:rowOff>
    </xdr:from>
    <xdr:ext cx="313932"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829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115246</xdr:rowOff>
    </xdr:from>
    <xdr:to>
      <xdr:col>112</xdr:col>
      <xdr:colOff>38100</xdr:colOff>
      <xdr:row>58</xdr:row>
      <xdr:rowOff>45396</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98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36523</xdr:rowOff>
    </xdr:from>
    <xdr:ext cx="378565"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4017" y="9980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112160</xdr:rowOff>
    </xdr:from>
    <xdr:to>
      <xdr:col>107</xdr:col>
      <xdr:colOff>101600</xdr:colOff>
      <xdr:row>58</xdr:row>
      <xdr:rowOff>42310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988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33437</xdr:rowOff>
    </xdr:from>
    <xdr:ext cx="378565"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5017" y="99775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106902</xdr:rowOff>
    </xdr:from>
    <xdr:to>
      <xdr:col>102</xdr:col>
      <xdr:colOff>165100</xdr:colOff>
      <xdr:row>58</xdr:row>
      <xdr:rowOff>37052</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98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28179</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6017" y="9972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91186</xdr:rowOff>
    </xdr:from>
    <xdr:to>
      <xdr:col>98</xdr:col>
      <xdr:colOff>38100</xdr:colOff>
      <xdr:row>58</xdr:row>
      <xdr:rowOff>21336</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986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12463</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7017" y="9956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73</xdr:row>
      <xdr:rowOff>151925</xdr:rowOff>
    </xdr:from>
    <xdr:to>
      <xdr:col>116</xdr:col>
      <xdr:colOff>62864</xdr:colOff>
      <xdr:row>79</xdr:row>
      <xdr:rowOff>149487</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2667775"/>
          <a:ext cx="1269" cy="1026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153314</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697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149487</xdr:rowOff>
    </xdr:from>
    <xdr:to>
      <xdr:col>116</xdr:col>
      <xdr:colOff>152400</xdr:colOff>
      <xdr:row>79</xdr:row>
      <xdr:rowOff>149487</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69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98602</xdr:rowOff>
    </xdr:from>
    <xdr:ext cx="599010"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2443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73</xdr:row>
      <xdr:rowOff>151925</xdr:rowOff>
    </xdr:from>
    <xdr:to>
      <xdr:col>116</xdr:col>
      <xdr:colOff>152400</xdr:colOff>
      <xdr:row>73</xdr:row>
      <xdr:rowOff>151925</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2667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4783</xdr:rowOff>
    </xdr:from>
    <xdr:to>
      <xdr:col>116</xdr:col>
      <xdr:colOff>63500</xdr:colOff>
      <xdr:row>78</xdr:row>
      <xdr:rowOff>148822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1323300" y="13377883"/>
          <a:ext cx="838200" cy="14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110707</xdr:rowOff>
    </xdr:from>
    <xdr:ext cx="534377"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3312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132280</xdr:rowOff>
    </xdr:from>
    <xdr:to>
      <xdr:col>116</xdr:col>
      <xdr:colOff>114300</xdr:colOff>
      <xdr:row>78</xdr:row>
      <xdr:rowOff>62430</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333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148115</xdr:rowOff>
    </xdr:from>
    <xdr:to>
      <xdr:col>111</xdr:col>
      <xdr:colOff>177800</xdr:colOff>
      <xdr:row>78</xdr:row>
      <xdr:rowOff>148822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0434300" y="13521215"/>
          <a:ext cx="889000" cy="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136579</xdr:rowOff>
    </xdr:from>
    <xdr:to>
      <xdr:col>112</xdr:col>
      <xdr:colOff>38100</xdr:colOff>
      <xdr:row>78</xdr:row>
      <xdr:rowOff>66729</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333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83256</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311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22853</xdr:rowOff>
    </xdr:from>
    <xdr:to>
      <xdr:col>107</xdr:col>
      <xdr:colOff>50800</xdr:colOff>
      <xdr:row>78</xdr:row>
      <xdr:rowOff>148115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9545300" y="12195803"/>
          <a:ext cx="889000" cy="1325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134414</xdr:rowOff>
    </xdr:from>
    <xdr:to>
      <xdr:col>107</xdr:col>
      <xdr:colOff>101600</xdr:colOff>
      <xdr:row>78</xdr:row>
      <xdr:rowOff>64564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333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81091</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67111" y="1311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22853</xdr:rowOff>
    </xdr:from>
    <xdr:to>
      <xdr:col>102</xdr:col>
      <xdr:colOff>114300</xdr:colOff>
      <xdr:row>79</xdr:row>
      <xdr:rowOff>24442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8656300" y="12195803"/>
          <a:ext cx="889000" cy="1373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52977</xdr:rowOff>
    </xdr:from>
    <xdr:to>
      <xdr:col>102</xdr:col>
      <xdr:colOff>165100</xdr:colOff>
      <xdr:row>77</xdr:row>
      <xdr:rowOff>154577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325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145704</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334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88573</xdr:rowOff>
    </xdr:from>
    <xdr:to>
      <xdr:col>98</xdr:col>
      <xdr:colOff>38100</xdr:colOff>
      <xdr:row>78</xdr:row>
      <xdr:rowOff>18723</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329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35250</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306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125433</xdr:rowOff>
    </xdr:from>
    <xdr:to>
      <xdr:col>116</xdr:col>
      <xdr:colOff>114300</xdr:colOff>
      <xdr:row>78</xdr:row>
      <xdr:rowOff>55583</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332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148310</xdr:rowOff>
    </xdr:from>
    <xdr:ext cx="534377"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31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98022</xdr:rowOff>
    </xdr:from>
    <xdr:to>
      <xdr:col>112</xdr:col>
      <xdr:colOff>38100</xdr:colOff>
      <xdr:row>79</xdr:row>
      <xdr:rowOff>28172</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347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19299</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356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97315</xdr:rowOff>
    </xdr:from>
    <xdr:to>
      <xdr:col>107</xdr:col>
      <xdr:colOff>101600</xdr:colOff>
      <xdr:row>79</xdr:row>
      <xdr:rowOff>27465</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347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18592</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356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143503</xdr:rowOff>
    </xdr:from>
    <xdr:to>
      <xdr:col>102</xdr:col>
      <xdr:colOff>165100</xdr:colOff>
      <xdr:row>71</xdr:row>
      <xdr:rowOff>73653</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214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69</xdr:row>
      <xdr:rowOff>90180</xdr:rowOff>
    </xdr:from>
    <xdr:ext cx="59901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45795" y="11920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145092</xdr:rowOff>
    </xdr:from>
    <xdr:to>
      <xdr:col>98</xdr:col>
      <xdr:colOff>38100</xdr:colOff>
      <xdr:row>79</xdr:row>
      <xdr:rowOff>75242</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351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66369</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361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人件費は住民一人当たり</a:t>
          </a:r>
          <a:r>
            <a:rPr kumimoji="1" lang="en-US" altLang="ja-JP" sz="1300">
              <a:latin typeface="ＭＳ Ｐゴシック" panose="020B0600070205080204" pitchFamily="50" charset="-128"/>
              <a:ea typeface="ＭＳ Ｐゴシック" panose="020B0600070205080204" pitchFamily="50" charset="-128"/>
            </a:rPr>
            <a:t>131,496</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が高い状況が続いている。これは、町立こども園４園の運営によるもの、また、定住促進及び企業誘致や新東名関連整備事業など積極的な施策の実施及び令和</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年の現職員４分の１程度の定年退職に備えた採用計画と職員の高年齢化によるものである。また、増加率は前年度に比べ増加傾向となっている。</a:t>
          </a:r>
        </a:p>
        <a:p>
          <a:r>
            <a:rPr kumimoji="1" lang="ja-JP" altLang="en-US" sz="1300">
              <a:latin typeface="ＭＳ Ｐゴシック" panose="020B0600070205080204" pitchFamily="50" charset="-128"/>
              <a:ea typeface="ＭＳ Ｐゴシック" panose="020B0600070205080204" pitchFamily="50" charset="-128"/>
            </a:rPr>
            <a:t>維持補修費は住民一人当たり</a:t>
          </a:r>
          <a:r>
            <a:rPr kumimoji="1" lang="en-US" altLang="ja-JP" sz="1300">
              <a:latin typeface="ＭＳ Ｐゴシック" panose="020B0600070205080204" pitchFamily="50" charset="-128"/>
              <a:ea typeface="ＭＳ Ｐゴシック" panose="020B0600070205080204" pitchFamily="50" charset="-128"/>
            </a:rPr>
            <a:t>19,349</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円となっており、類似団体と比較してコストが高い状況となっている。これは、本庁舎空調改修等の公共施設改修事業の増によるものである。</a:t>
          </a: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135,983</a:t>
          </a:r>
          <a:r>
            <a:rPr kumimoji="1" lang="ja-JP" altLang="en-US" sz="1300">
              <a:latin typeface="ＭＳ Ｐゴシック" panose="020B0600070205080204" pitchFamily="50" charset="-128"/>
              <a:ea typeface="ＭＳ Ｐゴシック" panose="020B0600070205080204" pitchFamily="50" charset="-128"/>
            </a:rPr>
            <a:t>円となっており、減少傾向にあるものの、類似団体と比較して一人当たりのコストが高い状況が続いている。これは、足柄ＳＡ周辺地区開発道路整備事業、都市計画道路事業、こども園整備事業などを集中的に実施したことによるものである。</a:t>
          </a:r>
        </a:p>
        <a:p>
          <a:r>
            <a:rPr kumimoji="1" lang="ja-JP" altLang="en-US" sz="1300">
              <a:latin typeface="ＭＳ Ｐゴシック" panose="020B0600070205080204" pitchFamily="50" charset="-128"/>
              <a:ea typeface="ＭＳ Ｐゴシック" panose="020B0600070205080204" pitchFamily="50" charset="-128"/>
            </a:rPr>
            <a:t>災害復旧事業費は住民一人当たり</a:t>
          </a:r>
          <a:r>
            <a:rPr kumimoji="1" lang="en-US" altLang="ja-JP" sz="1300">
              <a:latin typeface="ＭＳ Ｐゴシック" panose="020B0600070205080204" pitchFamily="50" charset="-128"/>
              <a:ea typeface="ＭＳ Ｐゴシック" panose="020B0600070205080204" pitchFamily="50" charset="-128"/>
            </a:rPr>
            <a:t>9,255</a:t>
          </a:r>
          <a:r>
            <a:rPr kumimoji="1" lang="ja-JP" altLang="en-US" sz="1300">
              <a:latin typeface="ＭＳ Ｐゴシック" panose="020B0600070205080204" pitchFamily="50" charset="-128"/>
              <a:ea typeface="ＭＳ Ｐゴシック" panose="020B0600070205080204" pitchFamily="50" charset="-128"/>
            </a:rPr>
            <a:t>円となっており、減少傾向にあるものの、類似団体と比較して一人当たりのコストが高い状況が続いている。これは台風や暴風災害に伴う復旧事業のコスト増によるものである。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静岡県小山町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17,611
17,331
135.74
13,965,125
13,336,015
366,002
5,677,349
8,897,036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10378</xdr:rowOff>
    </xdr:from>
    <xdr:to>
      <xdr:col>24</xdr:col>
      <xdr:colOff>62865</xdr:colOff>
      <xdr:row>38</xdr:row>
      <xdr:rowOff>40422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53878"/>
          <a:ext cx="1270" cy="1401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44249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5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40422</xdr:rowOff>
    </xdr:from>
    <xdr:to>
      <xdr:col>24</xdr:col>
      <xdr:colOff>152400</xdr:colOff>
      <xdr:row>38</xdr:row>
      <xdr:rowOff>40422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5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128505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2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10378</xdr:rowOff>
    </xdr:from>
    <xdr:to>
      <xdr:col>24</xdr:col>
      <xdr:colOff>152400</xdr:colOff>
      <xdr:row>30</xdr:row>
      <xdr:rowOff>10378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53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53812</xdr:rowOff>
    </xdr:from>
    <xdr:to>
      <xdr:col>24</xdr:col>
      <xdr:colOff>63500</xdr:colOff>
      <xdr:row>34</xdr:row>
      <xdr:rowOff>106390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883112"/>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34996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642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56569</xdr:rowOff>
    </xdr:from>
    <xdr:to>
      <xdr:col>24</xdr:col>
      <xdr:colOff>114300</xdr:colOff>
      <xdr:row>34</xdr:row>
      <xdr:rowOff>158169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88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106390</xdr:rowOff>
    </xdr:from>
    <xdr:to>
      <xdr:col>19</xdr:col>
      <xdr:colOff>177800</xdr:colOff>
      <xdr:row>34</xdr:row>
      <xdr:rowOff>123372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935690"/>
          <a:ext cx="8890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78776</xdr:rowOff>
    </xdr:from>
    <xdr:to>
      <xdr:col>20</xdr:col>
      <xdr:colOff>38100</xdr:colOff>
      <xdr:row>35</xdr:row>
      <xdr:rowOff>8926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90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53</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00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123372</xdr:rowOff>
    </xdr:from>
    <xdr:to>
      <xdr:col>15</xdr:col>
      <xdr:colOff>50800</xdr:colOff>
      <xdr:row>34</xdr:row>
      <xdr:rowOff>161580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952672"/>
          <a:ext cx="889000" cy="38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34363</xdr:rowOff>
    </xdr:from>
    <xdr:to>
      <xdr:col>15</xdr:col>
      <xdr:colOff>101600</xdr:colOff>
      <xdr:row>34</xdr:row>
      <xdr:rowOff>135963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86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152490</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63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161580</xdr:rowOff>
    </xdr:from>
    <xdr:to>
      <xdr:col>10</xdr:col>
      <xdr:colOff>114300</xdr:colOff>
      <xdr:row>36</xdr:row>
      <xdr:rowOff>18869</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990880"/>
          <a:ext cx="889000" cy="20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157480</xdr:rowOff>
    </xdr:from>
    <xdr:to>
      <xdr:col>10</xdr:col>
      <xdr:colOff>165100</xdr:colOff>
      <xdr:row>34</xdr:row>
      <xdr:rowOff>87630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1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104157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59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23259</xdr:rowOff>
    </xdr:from>
    <xdr:to>
      <xdr:col>6</xdr:col>
      <xdr:colOff>38100</xdr:colOff>
      <xdr:row>34</xdr:row>
      <xdr:rowOff>124859</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141386</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62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3012</xdr:rowOff>
    </xdr:from>
    <xdr:to>
      <xdr:col>24</xdr:col>
      <xdr:colOff>114300</xdr:colOff>
      <xdr:row>34</xdr:row>
      <xdr:rowOff>104612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83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25889</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68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55590</xdr:rowOff>
    </xdr:from>
    <xdr:to>
      <xdr:col>20</xdr:col>
      <xdr:colOff>38100</xdr:colOff>
      <xdr:row>34</xdr:row>
      <xdr:rowOff>157190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88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2267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660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72572</xdr:rowOff>
    </xdr:from>
    <xdr:to>
      <xdr:col>15</xdr:col>
      <xdr:colOff>101600</xdr:colOff>
      <xdr:row>35</xdr:row>
      <xdr:rowOff>2722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90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165299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99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110780</xdr:rowOff>
    </xdr:from>
    <xdr:to>
      <xdr:col>10</xdr:col>
      <xdr:colOff>165100</xdr:colOff>
      <xdr:row>35</xdr:row>
      <xdr:rowOff>40930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94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32057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03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139519</xdr:rowOff>
    </xdr:from>
    <xdr:to>
      <xdr:col>6</xdr:col>
      <xdr:colOff>38100</xdr:colOff>
      <xdr:row>36</xdr:row>
      <xdr:rowOff>69669</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14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60796</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232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57</xdr:row>
      <xdr:rowOff>15598</xdr:rowOff>
    </xdr:from>
    <xdr:to>
      <xdr:col>24</xdr:col>
      <xdr:colOff>62865</xdr:colOff>
      <xdr:row>58</xdr:row>
      <xdr:rowOff>154966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9788248"/>
          <a:ext cx="1270" cy="31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158793</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0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154966</xdr:rowOff>
    </xdr:from>
    <xdr:to>
      <xdr:col>24</xdr:col>
      <xdr:colOff>152400</xdr:colOff>
      <xdr:row>58</xdr:row>
      <xdr:rowOff>154966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99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133725</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9563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292,718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57</xdr:row>
      <xdr:rowOff>15598</xdr:rowOff>
    </xdr:from>
    <xdr:to>
      <xdr:col>24</xdr:col>
      <xdr:colOff>152400</xdr:colOff>
      <xdr:row>57</xdr:row>
      <xdr:rowOff>15598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788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133519</xdr:rowOff>
    </xdr:from>
    <xdr:to>
      <xdr:col>24</xdr:col>
      <xdr:colOff>63500</xdr:colOff>
      <xdr:row>57</xdr:row>
      <xdr:rowOff>161144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906169"/>
          <a:ext cx="838200" cy="2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163278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9359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13401</xdr:rowOff>
    </xdr:from>
    <xdr:to>
      <xdr:col>24</xdr:col>
      <xdr:colOff>114300</xdr:colOff>
      <xdr:row>58</xdr:row>
      <xdr:rowOff>115001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57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44572</xdr:rowOff>
    </xdr:from>
    <xdr:to>
      <xdr:col>19</xdr:col>
      <xdr:colOff>177800</xdr:colOff>
      <xdr:row>57</xdr:row>
      <xdr:rowOff>161144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817222"/>
          <a:ext cx="889000" cy="11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10198</xdr:rowOff>
    </xdr:from>
    <xdr:to>
      <xdr:col>20</xdr:col>
      <xdr:colOff>38100</xdr:colOff>
      <xdr:row>58</xdr:row>
      <xdr:rowOff>111798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5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102925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10047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44572</xdr:rowOff>
    </xdr:from>
    <xdr:to>
      <xdr:col>15</xdr:col>
      <xdr:colOff>50800</xdr:colOff>
      <xdr:row>58</xdr:row>
      <xdr:rowOff>31404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817222"/>
          <a:ext cx="889000" cy="158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60717</xdr:rowOff>
    </xdr:from>
    <xdr:to>
      <xdr:col>15</xdr:col>
      <xdr:colOff>101600</xdr:colOff>
      <xdr:row>57</xdr:row>
      <xdr:rowOff>162317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3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153444</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926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20604</xdr:rowOff>
    </xdr:from>
    <xdr:to>
      <xdr:col>10</xdr:col>
      <xdr:colOff>114300</xdr:colOff>
      <xdr:row>58</xdr:row>
      <xdr:rowOff>31404</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8593104"/>
          <a:ext cx="889000" cy="138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43169</xdr:rowOff>
    </xdr:from>
    <xdr:to>
      <xdr:col>10</xdr:col>
      <xdr:colOff>165100</xdr:colOff>
      <xdr:row>58</xdr:row>
      <xdr:rowOff>144769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87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135896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10079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26488</xdr:rowOff>
    </xdr:from>
    <xdr:to>
      <xdr:col>6</xdr:col>
      <xdr:colOff>38100</xdr:colOff>
      <xdr:row>58</xdr:row>
      <xdr:rowOff>128088</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7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119215</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10063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82719</xdr:rowOff>
    </xdr:from>
    <xdr:to>
      <xdr:col>24</xdr:col>
      <xdr:colOff>114300</xdr:colOff>
      <xdr:row>58</xdr:row>
      <xdr:rowOff>12869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5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169096</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70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110344</xdr:rowOff>
    </xdr:from>
    <xdr:to>
      <xdr:col>20</xdr:col>
      <xdr:colOff>38100</xdr:colOff>
      <xdr:row>58</xdr:row>
      <xdr:rowOff>40494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8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57021</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65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165222</xdr:rowOff>
    </xdr:from>
    <xdr:to>
      <xdr:col>15</xdr:col>
      <xdr:colOff>101600</xdr:colOff>
      <xdr:row>57</xdr:row>
      <xdr:rowOff>95372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76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111899</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54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152054</xdr:rowOff>
    </xdr:from>
    <xdr:to>
      <xdr:col>10</xdr:col>
      <xdr:colOff>165100</xdr:colOff>
      <xdr:row>58</xdr:row>
      <xdr:rowOff>82204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2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98731</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699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49</xdr:row>
      <xdr:rowOff>141254</xdr:rowOff>
    </xdr:from>
    <xdr:to>
      <xdr:col>6</xdr:col>
      <xdr:colOff>38100</xdr:colOff>
      <xdr:row>50</xdr:row>
      <xdr:rowOff>71404</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854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23205</xdr:colOff>
      <xdr:row>48</xdr:row>
      <xdr:rowOff>87931</xdr:rowOff>
    </xdr:from>
    <xdr:ext cx="690189"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785205" y="8317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a:extLst>
            <a:ext uri="{FF2B5EF4-FFF2-40B4-BE49-F238E27FC236}">
              <a16:creationId xmlns:a16="http://schemas.microsoft.com/office/drawing/2014/main" id="{00000000-0008-0000-07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166246</xdr:rowOff>
    </xdr:from>
    <xdr:to>
      <xdr:col>24</xdr:col>
      <xdr:colOff>62865</xdr:colOff>
      <xdr:row>77</xdr:row>
      <xdr:rowOff>167656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4633595" y="12167746"/>
          <a:ext cx="1270" cy="120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33</xdr:rowOff>
    </xdr:from>
    <xdr:ext cx="599010" cy="259045"/>
    <xdr:sp macro="" textlink="">
      <xdr:nvSpPr>
        <xdr:cNvPr id="178" name="民生費最小値テキスト">
          <a:extLst>
            <a:ext uri="{FF2B5EF4-FFF2-40B4-BE49-F238E27FC236}">
              <a16:creationId xmlns:a16="http://schemas.microsoft.com/office/drawing/2014/main" id="{00000000-0008-0000-0700-0000B2000000}"/>
            </a:ext>
          </a:extLst>
        </xdr:cNvPr>
        <xdr:cNvSpPr txBox="1"/>
      </xdr:nvSpPr>
      <xdr:spPr>
        <a:xfrm>
          <a:off x="4686300" y="13373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167656</xdr:rowOff>
    </xdr:from>
    <xdr:to>
      <xdr:col>24</xdr:col>
      <xdr:colOff>152400</xdr:colOff>
      <xdr:row>77</xdr:row>
      <xdr:rowOff>167656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3369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112923</xdr:rowOff>
    </xdr:from>
    <xdr:ext cx="599010" cy="259045"/>
    <xdr:sp macro="" textlink="">
      <xdr:nvSpPr>
        <xdr:cNvPr id="180" name="民生費最大値テキスト">
          <a:extLst>
            <a:ext uri="{FF2B5EF4-FFF2-40B4-BE49-F238E27FC236}">
              <a16:creationId xmlns:a16="http://schemas.microsoft.com/office/drawing/2014/main" id="{00000000-0008-0000-0700-0000B4000000}"/>
            </a:ext>
          </a:extLst>
        </xdr:cNvPr>
        <xdr:cNvSpPr txBox="1"/>
      </xdr:nvSpPr>
      <xdr:spPr>
        <a:xfrm>
          <a:off x="4686300" y="11942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166246</xdr:rowOff>
    </xdr:from>
    <xdr:to>
      <xdr:col>24</xdr:col>
      <xdr:colOff>152400</xdr:colOff>
      <xdr:row>70</xdr:row>
      <xdr:rowOff>166246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4546600" y="12167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78387</xdr:rowOff>
    </xdr:from>
    <xdr:to>
      <xdr:col>24</xdr:col>
      <xdr:colOff>63500</xdr:colOff>
      <xdr:row>75</xdr:row>
      <xdr:rowOff>166636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3797300" y="12937137"/>
          <a:ext cx="838200" cy="8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35548</xdr:rowOff>
    </xdr:from>
    <xdr:ext cx="599010" cy="259045"/>
    <xdr:sp macro="" textlink="">
      <xdr:nvSpPr>
        <xdr:cNvPr id="183" name="民生費平均値テキスト">
          <a:extLst>
            <a:ext uri="{FF2B5EF4-FFF2-40B4-BE49-F238E27FC236}">
              <a16:creationId xmlns:a16="http://schemas.microsoft.com/office/drawing/2014/main" id="{00000000-0008-0000-0700-0000B7000000}"/>
            </a:ext>
          </a:extLst>
        </xdr:cNvPr>
        <xdr:cNvSpPr txBox="1"/>
      </xdr:nvSpPr>
      <xdr:spPr>
        <a:xfrm>
          <a:off x="4686300" y="127228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12671</xdr:rowOff>
    </xdr:from>
    <xdr:to>
      <xdr:col>24</xdr:col>
      <xdr:colOff>114300</xdr:colOff>
      <xdr:row>75</xdr:row>
      <xdr:rowOff>114271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4584700" y="12871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78387</xdr:rowOff>
    </xdr:from>
    <xdr:to>
      <xdr:col>19</xdr:col>
      <xdr:colOff>177800</xdr:colOff>
      <xdr:row>77</xdr:row>
      <xdr:rowOff>21123</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908300" y="12937137"/>
          <a:ext cx="889000" cy="28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113989</xdr:rowOff>
    </xdr:from>
    <xdr:to>
      <xdr:col>20</xdr:col>
      <xdr:colOff>38100</xdr:colOff>
      <xdr:row>75</xdr:row>
      <xdr:rowOff>44139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3746500" y="128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60666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497795" y="12576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132623</xdr:rowOff>
    </xdr:from>
    <xdr:to>
      <xdr:col>15</xdr:col>
      <xdr:colOff>50800</xdr:colOff>
      <xdr:row>77</xdr:row>
      <xdr:rowOff>21123</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a:off x="2019300" y="13162823"/>
          <a:ext cx="889000" cy="59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168300</xdr:rowOff>
    </xdr:from>
    <xdr:to>
      <xdr:col>15</xdr:col>
      <xdr:colOff>101600</xdr:colOff>
      <xdr:row>76</xdr:row>
      <xdr:rowOff>98450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2857500" y="1302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114978</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608795" y="12802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132623</xdr:rowOff>
    </xdr:from>
    <xdr:to>
      <xdr:col>10</xdr:col>
      <xdr:colOff>114300</xdr:colOff>
      <xdr:row>78</xdr:row>
      <xdr:rowOff>157131</xdr:rowOff>
    </xdr:to>
    <xdr:cxnSp macro="">
      <xdr:nvCxnSpPr>
        <xdr:cNvPr id="191" name="直線コネクタ 190">
          <a:extLst>
            <a:ext uri="{FF2B5EF4-FFF2-40B4-BE49-F238E27FC236}">
              <a16:creationId xmlns:a16="http://schemas.microsoft.com/office/drawing/2014/main" id="{00000000-0008-0000-0700-0000BF000000}"/>
            </a:ext>
          </a:extLst>
        </xdr:cNvPr>
        <xdr:cNvCxnSpPr/>
      </xdr:nvCxnSpPr>
      <xdr:spPr>
        <a:xfrm flipV="1">
          <a:off x="1130300" y="13162823"/>
          <a:ext cx="889000" cy="367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37588</xdr:rowOff>
    </xdr:from>
    <xdr:to>
      <xdr:col>10</xdr:col>
      <xdr:colOff>165100</xdr:colOff>
      <xdr:row>76</xdr:row>
      <xdr:rowOff>139188</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968500" y="1306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155716</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719795" y="12843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90396</xdr:rowOff>
    </xdr:from>
    <xdr:to>
      <xdr:col>6</xdr:col>
      <xdr:colOff>38100</xdr:colOff>
      <xdr:row>77</xdr:row>
      <xdr:rowOff>20546</xdr:rowOff>
    </xdr:to>
    <xdr:sp macro="" textlink="">
      <xdr:nvSpPr>
        <xdr:cNvPr id="194" name="フローチャート: 判断 193">
          <a:extLst>
            <a:ext uri="{FF2B5EF4-FFF2-40B4-BE49-F238E27FC236}">
              <a16:creationId xmlns:a16="http://schemas.microsoft.com/office/drawing/2014/main" id="{00000000-0008-0000-0700-0000C2000000}"/>
            </a:ext>
          </a:extLst>
        </xdr:cNvPr>
        <xdr:cNvSpPr/>
      </xdr:nvSpPr>
      <xdr:spPr>
        <a:xfrm>
          <a:off x="1079500" y="13120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37072</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830795" y="12895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115836</xdr:rowOff>
    </xdr:from>
    <xdr:to>
      <xdr:col>24</xdr:col>
      <xdr:colOff>114300</xdr:colOff>
      <xdr:row>76</xdr:row>
      <xdr:rowOff>45986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4584700" y="1297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94263</xdr:rowOff>
    </xdr:from>
    <xdr:ext cx="599010" cy="259045"/>
    <xdr:sp macro="" textlink="">
      <xdr:nvSpPr>
        <xdr:cNvPr id="202" name="民生費該当値テキスト">
          <a:extLst>
            <a:ext uri="{FF2B5EF4-FFF2-40B4-BE49-F238E27FC236}">
              <a16:creationId xmlns:a16="http://schemas.microsoft.com/office/drawing/2014/main" id="{00000000-0008-0000-0700-0000CA000000}"/>
            </a:ext>
          </a:extLst>
        </xdr:cNvPr>
        <xdr:cNvSpPr txBox="1"/>
      </xdr:nvSpPr>
      <xdr:spPr>
        <a:xfrm>
          <a:off x="4686300" y="1295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27587</xdr:rowOff>
    </xdr:from>
    <xdr:to>
      <xdr:col>20</xdr:col>
      <xdr:colOff>38100</xdr:colOff>
      <xdr:row>75</xdr:row>
      <xdr:rowOff>129187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3746500" y="1288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120314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3497795" y="12979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141773</xdr:rowOff>
    </xdr:from>
    <xdr:to>
      <xdr:col>15</xdr:col>
      <xdr:colOff>101600</xdr:colOff>
      <xdr:row>77</xdr:row>
      <xdr:rowOff>71923</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2857500" y="1317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63050</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2608795" y="13264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81823</xdr:rowOff>
    </xdr:from>
    <xdr:to>
      <xdr:col>10</xdr:col>
      <xdr:colOff>165100</xdr:colOff>
      <xdr:row>77</xdr:row>
      <xdr:rowOff>11973</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968500" y="1311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3100</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1719795" y="1320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106331</xdr:rowOff>
    </xdr:from>
    <xdr:to>
      <xdr:col>6</xdr:col>
      <xdr:colOff>38100</xdr:colOff>
      <xdr:row>79</xdr:row>
      <xdr:rowOff>36481</xdr:rowOff>
    </xdr:to>
    <xdr:sp macro="" textlink="">
      <xdr:nvSpPr>
        <xdr:cNvPr id="209" name="楕円 208">
          <a:extLst>
            <a:ext uri="{FF2B5EF4-FFF2-40B4-BE49-F238E27FC236}">
              <a16:creationId xmlns:a16="http://schemas.microsoft.com/office/drawing/2014/main" id="{00000000-0008-0000-0700-0000D1000000}"/>
            </a:ext>
          </a:extLst>
        </xdr:cNvPr>
        <xdr:cNvSpPr/>
      </xdr:nvSpPr>
      <xdr:spPr>
        <a:xfrm>
          <a:off x="1079500" y="1347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27608</xdr:rowOff>
    </xdr:from>
    <xdr:ext cx="599010"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830795" y="13572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88753</xdr:rowOff>
    </xdr:from>
    <xdr:to>
      <xdr:col>24</xdr:col>
      <xdr:colOff>62865</xdr:colOff>
      <xdr:row>97</xdr:row>
      <xdr:rowOff>168503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19253"/>
          <a:ext cx="1270" cy="127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880</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80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168503</xdr:rowOff>
    </xdr:from>
    <xdr:to>
      <xdr:col>24</xdr:col>
      <xdr:colOff>152400</xdr:colOff>
      <xdr:row>97</xdr:row>
      <xdr:rowOff>168503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799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35430</xdr:rowOff>
    </xdr:from>
    <xdr:ext cx="599010"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29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88753</xdr:rowOff>
    </xdr:from>
    <xdr:to>
      <xdr:col>24</xdr:col>
      <xdr:colOff>152400</xdr:colOff>
      <xdr:row>90</xdr:row>
      <xdr:rowOff>88753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1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150498</xdr:rowOff>
    </xdr:from>
    <xdr:to>
      <xdr:col>24</xdr:col>
      <xdr:colOff>63500</xdr:colOff>
      <xdr:row>96</xdr:row>
      <xdr:rowOff>157736</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6609698"/>
          <a:ext cx="838200" cy="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81900</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369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59023</xdr:rowOff>
    </xdr:from>
    <xdr:to>
      <xdr:col>24</xdr:col>
      <xdr:colOff>114300</xdr:colOff>
      <xdr:row>96</xdr:row>
      <xdr:rowOff>160623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51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157736</xdr:rowOff>
    </xdr:from>
    <xdr:to>
      <xdr:col>19</xdr:col>
      <xdr:colOff>177800</xdr:colOff>
      <xdr:row>97</xdr:row>
      <xdr:rowOff>9748</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6616936"/>
          <a:ext cx="889000" cy="2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53634</xdr:rowOff>
    </xdr:from>
    <xdr:to>
      <xdr:col>20</xdr:col>
      <xdr:colOff>38100</xdr:colOff>
      <xdr:row>96</xdr:row>
      <xdr:rowOff>155234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51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311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28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9748</xdr:rowOff>
    </xdr:from>
    <xdr:to>
      <xdr:col>15</xdr:col>
      <xdr:colOff>50800</xdr:colOff>
      <xdr:row>97</xdr:row>
      <xdr:rowOff>76347</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2019300" y="16640398"/>
          <a:ext cx="889000" cy="6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115494</xdr:rowOff>
    </xdr:from>
    <xdr:to>
      <xdr:col>15</xdr:col>
      <xdr:colOff>101600</xdr:colOff>
      <xdr:row>97</xdr:row>
      <xdr:rowOff>45644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62171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9816</xdr:rowOff>
    </xdr:from>
    <xdr:to>
      <xdr:col>10</xdr:col>
      <xdr:colOff>114300</xdr:colOff>
      <xdr:row>97</xdr:row>
      <xdr:rowOff>76347</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a:off x="1130300" y="16640466"/>
          <a:ext cx="889000" cy="6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140388</xdr:rowOff>
    </xdr:from>
    <xdr:to>
      <xdr:col>10</xdr:col>
      <xdr:colOff>165100</xdr:colOff>
      <xdr:row>97</xdr:row>
      <xdr:rowOff>70538</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5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87065</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37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137699</xdr:rowOff>
    </xdr:from>
    <xdr:to>
      <xdr:col>6</xdr:col>
      <xdr:colOff>38100</xdr:colOff>
      <xdr:row>97</xdr:row>
      <xdr:rowOff>67849</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59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58976</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68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99698</xdr:rowOff>
    </xdr:from>
    <xdr:to>
      <xdr:col>24</xdr:col>
      <xdr:colOff>114300</xdr:colOff>
      <xdr:row>97</xdr:row>
      <xdr:rowOff>29848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55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78125</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53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106936</xdr:rowOff>
    </xdr:from>
    <xdr:to>
      <xdr:col>20</xdr:col>
      <xdr:colOff>38100</xdr:colOff>
      <xdr:row>97</xdr:row>
      <xdr:rowOff>37086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56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28213</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658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130398</xdr:rowOff>
    </xdr:from>
    <xdr:to>
      <xdr:col>15</xdr:col>
      <xdr:colOff>101600</xdr:colOff>
      <xdr:row>97</xdr:row>
      <xdr:rowOff>60548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58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51675</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68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25547</xdr:rowOff>
    </xdr:from>
    <xdr:to>
      <xdr:col>10</xdr:col>
      <xdr:colOff>165100</xdr:colOff>
      <xdr:row>97</xdr:row>
      <xdr:rowOff>127147</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65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118274</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74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130466</xdr:rowOff>
    </xdr:from>
    <xdr:to>
      <xdr:col>6</xdr:col>
      <xdr:colOff>38100</xdr:colOff>
      <xdr:row>97</xdr:row>
      <xdr:rowOff>60616</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58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77143</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36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170561</xdr:rowOff>
    </xdr:from>
    <xdr:to>
      <xdr:col>54</xdr:col>
      <xdr:colOff>189865</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485511"/>
          <a:ext cx="1270" cy="1169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117238</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260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170561</xdr:rowOff>
    </xdr:from>
    <xdr:to>
      <xdr:col>55</xdr:col>
      <xdr:colOff>88900</xdr:colOff>
      <xdr:row>31</xdr:row>
      <xdr:rowOff>170561</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48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109982</xdr:rowOff>
    </xdr:from>
    <xdr:to>
      <xdr:col>55</xdr:col>
      <xdr:colOff>0</xdr:colOff>
      <xdr:row>38</xdr:row>
      <xdr:rowOff>39574</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453632"/>
          <a:ext cx="838200" cy="10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160469</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326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137592</xdr:rowOff>
    </xdr:from>
    <xdr:to>
      <xdr:col>55</xdr:col>
      <xdr:colOff>50800</xdr:colOff>
      <xdr:row>38</xdr:row>
      <xdr:rowOff>67742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8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109982</xdr:rowOff>
    </xdr:from>
    <xdr:to>
      <xdr:col>50</xdr:col>
      <xdr:colOff>114300</xdr:colOff>
      <xdr:row>37</xdr:row>
      <xdr:rowOff>121869</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6453632"/>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130734</xdr:rowOff>
    </xdr:from>
    <xdr:to>
      <xdr:col>50</xdr:col>
      <xdr:colOff>165100</xdr:colOff>
      <xdr:row>38</xdr:row>
      <xdr:rowOff>60884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7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52011</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567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115011</xdr:rowOff>
    </xdr:from>
    <xdr:to>
      <xdr:col>45</xdr:col>
      <xdr:colOff>177800</xdr:colOff>
      <xdr:row>37</xdr:row>
      <xdr:rowOff>121869</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458661"/>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118618</xdr:rowOff>
    </xdr:from>
    <xdr:to>
      <xdr:col>46</xdr:col>
      <xdr:colOff>38100</xdr:colOff>
      <xdr:row>38</xdr:row>
      <xdr:rowOff>48768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39895</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554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75006</xdr:rowOff>
    </xdr:from>
    <xdr:to>
      <xdr:col>41</xdr:col>
      <xdr:colOff>50800</xdr:colOff>
      <xdr:row>37</xdr:row>
      <xdr:rowOff>115011</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418656"/>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148565</xdr:rowOff>
    </xdr:from>
    <xdr:to>
      <xdr:col>41</xdr:col>
      <xdr:colOff>101600</xdr:colOff>
      <xdr:row>38</xdr:row>
      <xdr:rowOff>78715</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69842</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584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154051</xdr:rowOff>
    </xdr:from>
    <xdr:to>
      <xdr:col>36</xdr:col>
      <xdr:colOff>165100</xdr:colOff>
      <xdr:row>38</xdr:row>
      <xdr:rowOff>84201</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75328</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590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160224</xdr:rowOff>
    </xdr:from>
    <xdr:to>
      <xdr:col>55</xdr:col>
      <xdr:colOff>50800</xdr:colOff>
      <xdr:row>38</xdr:row>
      <xdr:rowOff>90374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50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116019</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459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59182</xdr:rowOff>
    </xdr:from>
    <xdr:to>
      <xdr:col>50</xdr:col>
      <xdr:colOff>165100</xdr:colOff>
      <xdr:row>37</xdr:row>
      <xdr:rowOff>160782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40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5859</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178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71069</xdr:rowOff>
    </xdr:from>
    <xdr:to>
      <xdr:col>46</xdr:col>
      <xdr:colOff>38100</xdr:colOff>
      <xdr:row>38</xdr:row>
      <xdr:rowOff>1219</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41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17746</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1899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64211</xdr:rowOff>
    </xdr:from>
    <xdr:to>
      <xdr:col>41</xdr:col>
      <xdr:colOff>101600</xdr:colOff>
      <xdr:row>37</xdr:row>
      <xdr:rowOff>165812</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4078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10888</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183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24206</xdr:rowOff>
    </xdr:from>
    <xdr:to>
      <xdr:col>36</xdr:col>
      <xdr:colOff>165100</xdr:colOff>
      <xdr:row>37</xdr:row>
      <xdr:rowOff>125806</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3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142333</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37428" y="6143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26837</xdr:rowOff>
    </xdr:from>
    <xdr:to>
      <xdr:col>54</xdr:col>
      <xdr:colOff>189865</xdr:colOff>
      <xdr:row>59</xdr:row>
      <xdr:rowOff>82615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770787"/>
          <a:ext cx="1270" cy="1427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86442</xdr:rowOff>
    </xdr:from>
    <xdr:ext cx="378565"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201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82615</xdr:rowOff>
    </xdr:from>
    <xdr:to>
      <xdr:col>55</xdr:col>
      <xdr:colOff>88900</xdr:colOff>
      <xdr:row>59</xdr:row>
      <xdr:rowOff>82615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9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144964</xdr:rowOff>
    </xdr:from>
    <xdr:ext cx="534377"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54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26837</xdr:rowOff>
    </xdr:from>
    <xdr:to>
      <xdr:col>55</xdr:col>
      <xdr:colOff>88900</xdr:colOff>
      <xdr:row>51</xdr:row>
      <xdr:rowOff>26837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77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7683</xdr:rowOff>
    </xdr:from>
    <xdr:to>
      <xdr:col>55</xdr:col>
      <xdr:colOff>0</xdr:colOff>
      <xdr:row>57</xdr:row>
      <xdr:rowOff>160306</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9639300" y="9608883"/>
          <a:ext cx="838200" cy="324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26395</xdr:rowOff>
    </xdr:from>
    <xdr:ext cx="534377"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627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3518</xdr:rowOff>
    </xdr:from>
    <xdr:to>
      <xdr:col>55</xdr:col>
      <xdr:colOff>50800</xdr:colOff>
      <xdr:row>57</xdr:row>
      <xdr:rowOff>105118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77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7683</xdr:rowOff>
    </xdr:from>
    <xdr:to>
      <xdr:col>50</xdr:col>
      <xdr:colOff>114300</xdr:colOff>
      <xdr:row>57</xdr:row>
      <xdr:rowOff>91237</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8750300" y="9608883"/>
          <a:ext cx="889000" cy="255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45874</xdr:rowOff>
    </xdr:from>
    <xdr:to>
      <xdr:col>50</xdr:col>
      <xdr:colOff>165100</xdr:colOff>
      <xdr:row>57</xdr:row>
      <xdr:rowOff>147474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81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138601</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372111" y="991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91237</xdr:rowOff>
    </xdr:from>
    <xdr:to>
      <xdr:col>45</xdr:col>
      <xdr:colOff>177800</xdr:colOff>
      <xdr:row>57</xdr:row>
      <xdr:rowOff>106749</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7861300" y="9863887"/>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51949</xdr:rowOff>
    </xdr:from>
    <xdr:to>
      <xdr:col>46</xdr:col>
      <xdr:colOff>38100</xdr:colOff>
      <xdr:row>57</xdr:row>
      <xdr:rowOff>153549</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82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144676</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83111" y="991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106749</xdr:rowOff>
    </xdr:from>
    <xdr:to>
      <xdr:col>41</xdr:col>
      <xdr:colOff>50800</xdr:colOff>
      <xdr:row>57</xdr:row>
      <xdr:rowOff>115942</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flipV="1">
          <a:off x="6972300" y="9879399"/>
          <a:ext cx="8890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160713</xdr:rowOff>
    </xdr:from>
    <xdr:to>
      <xdr:col>41</xdr:col>
      <xdr:colOff>101600</xdr:colOff>
      <xdr:row>57</xdr:row>
      <xdr:rowOff>90863</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761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107390</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94111" y="953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24223</xdr:rowOff>
    </xdr:from>
    <xdr:to>
      <xdr:col>36</xdr:col>
      <xdr:colOff>165100</xdr:colOff>
      <xdr:row>57</xdr:row>
      <xdr:rowOff>125823</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79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142350</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957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109506</xdr:rowOff>
    </xdr:from>
    <xdr:to>
      <xdr:col>55</xdr:col>
      <xdr:colOff>50800</xdr:colOff>
      <xdr:row>58</xdr:row>
      <xdr:rowOff>39656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98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87933</xdr:rowOff>
    </xdr:from>
    <xdr:ext cx="534377"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86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128333</xdr:rowOff>
    </xdr:from>
    <xdr:to>
      <xdr:col>50</xdr:col>
      <xdr:colOff>165100</xdr:colOff>
      <xdr:row>56</xdr:row>
      <xdr:rowOff>58483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955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75010</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372111" y="933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40437</xdr:rowOff>
    </xdr:from>
    <xdr:to>
      <xdr:col>46</xdr:col>
      <xdr:colOff>38100</xdr:colOff>
      <xdr:row>57</xdr:row>
      <xdr:rowOff>142037</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981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158564</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483111" y="958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55949</xdr:rowOff>
    </xdr:from>
    <xdr:to>
      <xdr:col>41</xdr:col>
      <xdr:colOff>101600</xdr:colOff>
      <xdr:row>57</xdr:row>
      <xdr:rowOff>157549</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982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148676</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594111" y="992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65142</xdr:rowOff>
    </xdr:from>
    <xdr:to>
      <xdr:col>36</xdr:col>
      <xdr:colOff>165100</xdr:colOff>
      <xdr:row>57</xdr:row>
      <xdr:rowOff>166742</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983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157869</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05111" y="993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a:extLst>
            <a:ext uri="{FF2B5EF4-FFF2-40B4-BE49-F238E27FC236}">
              <a16:creationId xmlns:a16="http://schemas.microsoft.com/office/drawing/2014/main" id="{00000000-0008-0000-07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63457</xdr:rowOff>
    </xdr:from>
    <xdr:to>
      <xdr:col>54</xdr:col>
      <xdr:colOff>189865</xdr:colOff>
      <xdr:row>79</xdr:row>
      <xdr:rowOff>91858</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10475595" y="12579307"/>
          <a:ext cx="1270" cy="1057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95685</xdr:rowOff>
    </xdr:from>
    <xdr:ext cx="378565" cy="259045"/>
    <xdr:sp macro="" textlink="">
      <xdr:nvSpPr>
        <xdr:cNvPr id="408" name="商工費最小値テキスト">
          <a:extLst>
            <a:ext uri="{FF2B5EF4-FFF2-40B4-BE49-F238E27FC236}">
              <a16:creationId xmlns:a16="http://schemas.microsoft.com/office/drawing/2014/main" id="{00000000-0008-0000-0700-000098010000}"/>
            </a:ext>
          </a:extLst>
        </xdr:cNvPr>
        <xdr:cNvSpPr txBox="1"/>
      </xdr:nvSpPr>
      <xdr:spPr>
        <a:xfrm>
          <a:off x="10528300" y="13640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91858</xdr:rowOff>
    </xdr:from>
    <xdr:to>
      <xdr:col>55</xdr:col>
      <xdr:colOff>88900</xdr:colOff>
      <xdr:row>79</xdr:row>
      <xdr:rowOff>91858</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3636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10134</xdr:rowOff>
    </xdr:from>
    <xdr:ext cx="534377" cy="259045"/>
    <xdr:sp macro="" textlink="">
      <xdr:nvSpPr>
        <xdr:cNvPr id="410" name="商工費最大値テキスト">
          <a:extLst>
            <a:ext uri="{FF2B5EF4-FFF2-40B4-BE49-F238E27FC236}">
              <a16:creationId xmlns:a16="http://schemas.microsoft.com/office/drawing/2014/main" id="{00000000-0008-0000-0700-00009A010000}"/>
            </a:ext>
          </a:extLst>
        </xdr:cNvPr>
        <xdr:cNvSpPr txBox="1"/>
      </xdr:nvSpPr>
      <xdr:spPr>
        <a:xfrm>
          <a:off x="10528300" y="1235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97,754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73</xdr:row>
      <xdr:rowOff>63457</xdr:rowOff>
    </xdr:from>
    <xdr:to>
      <xdr:col>55</xdr:col>
      <xdr:colOff>88900</xdr:colOff>
      <xdr:row>73</xdr:row>
      <xdr:rowOff>63457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2579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87688</xdr:rowOff>
    </xdr:from>
    <xdr:to>
      <xdr:col>55</xdr:col>
      <xdr:colOff>0</xdr:colOff>
      <xdr:row>75</xdr:row>
      <xdr:rowOff>132483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9639300" y="12946438"/>
          <a:ext cx="838200" cy="4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136712</xdr:rowOff>
    </xdr:from>
    <xdr:ext cx="534377" cy="259045"/>
    <xdr:sp macro="" textlink="">
      <xdr:nvSpPr>
        <xdr:cNvPr id="413" name="商工費平均値テキスト">
          <a:extLst>
            <a:ext uri="{FF2B5EF4-FFF2-40B4-BE49-F238E27FC236}">
              <a16:creationId xmlns:a16="http://schemas.microsoft.com/office/drawing/2014/main" id="{00000000-0008-0000-0700-00009D010000}"/>
            </a:ext>
          </a:extLst>
        </xdr:cNvPr>
        <xdr:cNvSpPr txBox="1"/>
      </xdr:nvSpPr>
      <xdr:spPr>
        <a:xfrm>
          <a:off x="10528300" y="13338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158285</xdr:rowOff>
    </xdr:from>
    <xdr:to>
      <xdr:col>55</xdr:col>
      <xdr:colOff>50800</xdr:colOff>
      <xdr:row>78</xdr:row>
      <xdr:rowOff>88435</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10426700" y="1335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87688</xdr:rowOff>
    </xdr:from>
    <xdr:to>
      <xdr:col>50</xdr:col>
      <xdr:colOff>114300</xdr:colOff>
      <xdr:row>77</xdr:row>
      <xdr:rowOff>108849</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8750300" y="12946438"/>
          <a:ext cx="889000" cy="36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7987</xdr:rowOff>
    </xdr:from>
    <xdr:to>
      <xdr:col>50</xdr:col>
      <xdr:colOff>165100</xdr:colOff>
      <xdr:row>78</xdr:row>
      <xdr:rowOff>109587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9588500" y="1338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100714</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372111" y="1347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100523</xdr:rowOff>
    </xdr:from>
    <xdr:to>
      <xdr:col>45</xdr:col>
      <xdr:colOff>177800</xdr:colOff>
      <xdr:row>77</xdr:row>
      <xdr:rowOff>108849</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7861300" y="12102023"/>
          <a:ext cx="889000" cy="120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141652</xdr:rowOff>
    </xdr:from>
    <xdr:to>
      <xdr:col>46</xdr:col>
      <xdr:colOff>38100</xdr:colOff>
      <xdr:row>78</xdr:row>
      <xdr:rowOff>71802</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8699500" y="1334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62929</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43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100523</xdr:rowOff>
    </xdr:from>
    <xdr:to>
      <xdr:col>41</xdr:col>
      <xdr:colOff>50800</xdr:colOff>
      <xdr:row>78</xdr:row>
      <xdr:rowOff>56152</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flipV="1">
          <a:off x="6972300" y="12102023"/>
          <a:ext cx="889000" cy="132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59976</xdr:rowOff>
    </xdr:from>
    <xdr:to>
      <xdr:col>41</xdr:col>
      <xdr:colOff>101600</xdr:colOff>
      <xdr:row>78</xdr:row>
      <xdr:rowOff>161576</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7810500" y="1343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152703</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352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88672</xdr:rowOff>
    </xdr:from>
    <xdr:to>
      <xdr:col>36</xdr:col>
      <xdr:colOff>165100</xdr:colOff>
      <xdr:row>79</xdr:row>
      <xdr:rowOff>18822</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6921500" y="1346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9949</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355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81683</xdr:rowOff>
    </xdr:from>
    <xdr:to>
      <xdr:col>55</xdr:col>
      <xdr:colOff>50800</xdr:colOff>
      <xdr:row>76</xdr:row>
      <xdr:rowOff>11832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10426700" y="129404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104560</xdr:rowOff>
    </xdr:from>
    <xdr:ext cx="534377" cy="259045"/>
    <xdr:sp macro="" textlink="">
      <xdr:nvSpPr>
        <xdr:cNvPr id="432" name="商工費該当値テキスト">
          <a:extLst>
            <a:ext uri="{FF2B5EF4-FFF2-40B4-BE49-F238E27FC236}">
              <a16:creationId xmlns:a16="http://schemas.microsoft.com/office/drawing/2014/main" id="{00000000-0008-0000-0700-0000B0010000}"/>
            </a:ext>
          </a:extLst>
        </xdr:cNvPr>
        <xdr:cNvSpPr txBox="1"/>
      </xdr:nvSpPr>
      <xdr:spPr>
        <a:xfrm>
          <a:off x="10528300" y="1279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36888</xdr:rowOff>
    </xdr:from>
    <xdr:to>
      <xdr:col>50</xdr:col>
      <xdr:colOff>165100</xdr:colOff>
      <xdr:row>75</xdr:row>
      <xdr:rowOff>138488</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9588500" y="1289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155015</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9372111" y="1267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58049</xdr:rowOff>
    </xdr:from>
    <xdr:to>
      <xdr:col>46</xdr:col>
      <xdr:colOff>38100</xdr:colOff>
      <xdr:row>77</xdr:row>
      <xdr:rowOff>159649</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8699500" y="1325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4726</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8483111" y="1303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49723</xdr:rowOff>
    </xdr:from>
    <xdr:to>
      <xdr:col>41</xdr:col>
      <xdr:colOff>101600</xdr:colOff>
      <xdr:row>70</xdr:row>
      <xdr:rowOff>151323</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7810500" y="1205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68</xdr:row>
      <xdr:rowOff>167850</xdr:rowOff>
    </xdr:from>
    <xdr:ext cx="599010"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7561795" y="11826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5352</xdr:rowOff>
    </xdr:from>
    <xdr:to>
      <xdr:col>36</xdr:col>
      <xdr:colOff>165100</xdr:colOff>
      <xdr:row>78</xdr:row>
      <xdr:rowOff>106952</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6921500" y="1337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123479</xdr:rowOff>
    </xdr:from>
    <xdr:ext cx="534377"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705111" y="1315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土木費グラフ枠">
          <a:extLst>
            <a:ext uri="{FF2B5EF4-FFF2-40B4-BE49-F238E27FC236}">
              <a16:creationId xmlns:a16="http://schemas.microsoft.com/office/drawing/2014/main" id="{00000000-0008-0000-07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94</xdr:row>
      <xdr:rowOff>34041</xdr:rowOff>
    </xdr:from>
    <xdr:to>
      <xdr:col>54</xdr:col>
      <xdr:colOff>189865</xdr:colOff>
      <xdr:row>98</xdr:row>
      <xdr:rowOff>125737</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10475595" y="16150341"/>
          <a:ext cx="1270" cy="777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129564</xdr:rowOff>
    </xdr:from>
    <xdr:ext cx="534377" cy="259045"/>
    <xdr:sp macro="" textlink="">
      <xdr:nvSpPr>
        <xdr:cNvPr id="467" name="土木費最小値テキスト">
          <a:extLst>
            <a:ext uri="{FF2B5EF4-FFF2-40B4-BE49-F238E27FC236}">
              <a16:creationId xmlns:a16="http://schemas.microsoft.com/office/drawing/2014/main" id="{00000000-0008-0000-0700-0000D3010000}"/>
            </a:ext>
          </a:extLst>
        </xdr:cNvPr>
        <xdr:cNvSpPr txBox="1"/>
      </xdr:nvSpPr>
      <xdr:spPr>
        <a:xfrm>
          <a:off x="10528300" y="16931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125737</xdr:rowOff>
    </xdr:from>
    <xdr:to>
      <xdr:col>55</xdr:col>
      <xdr:colOff>88900</xdr:colOff>
      <xdr:row>98</xdr:row>
      <xdr:rowOff>125737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0388600" y="1692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152168</xdr:rowOff>
    </xdr:from>
    <xdr:ext cx="599010" cy="259045"/>
    <xdr:sp macro="" textlink="">
      <xdr:nvSpPr>
        <xdr:cNvPr id="469" name="土木費最大値テキスト">
          <a:extLst>
            <a:ext uri="{FF2B5EF4-FFF2-40B4-BE49-F238E27FC236}">
              <a16:creationId xmlns:a16="http://schemas.microsoft.com/office/drawing/2014/main" id="{00000000-0008-0000-0700-0000D5010000}"/>
            </a:ext>
          </a:extLst>
        </xdr:cNvPr>
        <xdr:cNvSpPr txBox="1"/>
      </xdr:nvSpPr>
      <xdr:spPr>
        <a:xfrm>
          <a:off x="10528300" y="15925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141,177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94</xdr:row>
      <xdr:rowOff>34041</xdr:rowOff>
    </xdr:from>
    <xdr:to>
      <xdr:col>55</xdr:col>
      <xdr:colOff>88900</xdr:colOff>
      <xdr:row>94</xdr:row>
      <xdr:rowOff>34041</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10388600" y="16150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123796</xdr:rowOff>
    </xdr:from>
    <xdr:to>
      <xdr:col>55</xdr:col>
      <xdr:colOff>0</xdr:colOff>
      <xdr:row>95</xdr:row>
      <xdr:rowOff>155539</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9639300" y="16411546"/>
          <a:ext cx="838200" cy="3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157297</xdr:rowOff>
    </xdr:from>
    <xdr:ext cx="534377" cy="259045"/>
    <xdr:sp macro="" textlink="">
      <xdr:nvSpPr>
        <xdr:cNvPr id="472" name="土木費平均値テキスト">
          <a:extLst>
            <a:ext uri="{FF2B5EF4-FFF2-40B4-BE49-F238E27FC236}">
              <a16:creationId xmlns:a16="http://schemas.microsoft.com/office/drawing/2014/main" id="{00000000-0008-0000-0700-0000D8010000}"/>
            </a:ext>
          </a:extLst>
        </xdr:cNvPr>
        <xdr:cNvSpPr txBox="1"/>
      </xdr:nvSpPr>
      <xdr:spPr>
        <a:xfrm>
          <a:off x="10528300" y="16616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7420</xdr:rowOff>
    </xdr:from>
    <xdr:to>
      <xdr:col>55</xdr:col>
      <xdr:colOff>50800</xdr:colOff>
      <xdr:row>97</xdr:row>
      <xdr:rowOff>109020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10426700" y="1663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46966</xdr:rowOff>
    </xdr:from>
    <xdr:to>
      <xdr:col>50</xdr:col>
      <xdr:colOff>114300</xdr:colOff>
      <xdr:row>95</xdr:row>
      <xdr:rowOff>123796</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8750300" y="15991816"/>
          <a:ext cx="889000" cy="419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170830</xdr:rowOff>
    </xdr:from>
    <xdr:to>
      <xdr:col>50</xdr:col>
      <xdr:colOff>165100</xdr:colOff>
      <xdr:row>97</xdr:row>
      <xdr:rowOff>100980</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9588500" y="1663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92107</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372111" y="1672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37855</xdr:rowOff>
    </xdr:from>
    <xdr:to>
      <xdr:col>45</xdr:col>
      <xdr:colOff>177800</xdr:colOff>
      <xdr:row>93</xdr:row>
      <xdr:rowOff>46966</xdr:rowOff>
    </xdr:to>
    <xdr:cxnSp macro="">
      <xdr:nvCxnSpPr>
        <xdr:cNvPr id="477" name="直線コネクタ 476">
          <a:extLst>
            <a:ext uri="{FF2B5EF4-FFF2-40B4-BE49-F238E27FC236}">
              <a16:creationId xmlns:a16="http://schemas.microsoft.com/office/drawing/2014/main" id="{00000000-0008-0000-0700-0000DD010000}"/>
            </a:ext>
          </a:extLst>
        </xdr:cNvPr>
        <xdr:cNvCxnSpPr/>
      </xdr:nvCxnSpPr>
      <xdr:spPr>
        <a:xfrm>
          <a:off x="7861300" y="15639805"/>
          <a:ext cx="889000" cy="35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161530</xdr:rowOff>
    </xdr:from>
    <xdr:to>
      <xdr:col>46</xdr:col>
      <xdr:colOff>38100</xdr:colOff>
      <xdr:row>97</xdr:row>
      <xdr:rowOff>91680</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8699500" y="1662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82807</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71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37855</xdr:rowOff>
    </xdr:from>
    <xdr:to>
      <xdr:col>41</xdr:col>
      <xdr:colOff>50800</xdr:colOff>
      <xdr:row>93</xdr:row>
      <xdr:rowOff>143546</xdr:rowOff>
    </xdr:to>
    <xdr:cxnSp macro="">
      <xdr:nvCxnSpPr>
        <xdr:cNvPr id="480" name="直線コネクタ 479">
          <a:extLst>
            <a:ext uri="{FF2B5EF4-FFF2-40B4-BE49-F238E27FC236}">
              <a16:creationId xmlns:a16="http://schemas.microsoft.com/office/drawing/2014/main" id="{00000000-0008-0000-0700-0000E0010000}"/>
            </a:ext>
          </a:extLst>
        </xdr:cNvPr>
        <xdr:cNvCxnSpPr/>
      </xdr:nvCxnSpPr>
      <xdr:spPr>
        <a:xfrm flipV="1">
          <a:off x="6972300" y="15639805"/>
          <a:ext cx="889000" cy="44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856</xdr:rowOff>
    </xdr:from>
    <xdr:to>
      <xdr:col>41</xdr:col>
      <xdr:colOff>101600</xdr:colOff>
      <xdr:row>97</xdr:row>
      <xdr:rowOff>102456</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7810500" y="1663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93583</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94111" y="16724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26060</xdr:rowOff>
    </xdr:from>
    <xdr:to>
      <xdr:col>36</xdr:col>
      <xdr:colOff>165100</xdr:colOff>
      <xdr:row>97</xdr:row>
      <xdr:rowOff>127660</xdr:rowOff>
    </xdr:to>
    <xdr:sp macro="" textlink="">
      <xdr:nvSpPr>
        <xdr:cNvPr id="483" name="フローチャート: 判断 482">
          <a:extLst>
            <a:ext uri="{FF2B5EF4-FFF2-40B4-BE49-F238E27FC236}">
              <a16:creationId xmlns:a16="http://schemas.microsoft.com/office/drawing/2014/main" id="{00000000-0008-0000-0700-0000E3010000}"/>
            </a:ext>
          </a:extLst>
        </xdr:cNvPr>
        <xdr:cNvSpPr/>
      </xdr:nvSpPr>
      <xdr:spPr>
        <a:xfrm>
          <a:off x="6921500" y="1665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118787</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5111" y="1674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104739</xdr:rowOff>
    </xdr:from>
    <xdr:to>
      <xdr:col>55</xdr:col>
      <xdr:colOff>50800</xdr:colOff>
      <xdr:row>96</xdr:row>
      <xdr:rowOff>34889</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10426700" y="1639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127616</xdr:rowOff>
    </xdr:from>
    <xdr:ext cx="534377" cy="259045"/>
    <xdr:sp macro="" textlink="">
      <xdr:nvSpPr>
        <xdr:cNvPr id="491" name="土木費該当値テキスト">
          <a:extLst>
            <a:ext uri="{FF2B5EF4-FFF2-40B4-BE49-F238E27FC236}">
              <a16:creationId xmlns:a16="http://schemas.microsoft.com/office/drawing/2014/main" id="{00000000-0008-0000-0700-0000EB010000}"/>
            </a:ext>
          </a:extLst>
        </xdr:cNvPr>
        <xdr:cNvSpPr txBox="1"/>
      </xdr:nvSpPr>
      <xdr:spPr>
        <a:xfrm>
          <a:off x="10528300" y="1624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72996</xdr:rowOff>
    </xdr:from>
    <xdr:to>
      <xdr:col>50</xdr:col>
      <xdr:colOff>165100</xdr:colOff>
      <xdr:row>96</xdr:row>
      <xdr:rowOff>3146</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9588500" y="1636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19673</xdr:rowOff>
    </xdr:from>
    <xdr:ext cx="599010"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9339795" y="16135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167616</xdr:rowOff>
    </xdr:from>
    <xdr:to>
      <xdr:col>46</xdr:col>
      <xdr:colOff>38100</xdr:colOff>
      <xdr:row>93</xdr:row>
      <xdr:rowOff>97766</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8699500" y="1594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114293</xdr:rowOff>
    </xdr:from>
    <xdr:ext cx="599010"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8450795" y="15716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158505</xdr:rowOff>
    </xdr:from>
    <xdr:to>
      <xdr:col>41</xdr:col>
      <xdr:colOff>101600</xdr:colOff>
      <xdr:row>91</xdr:row>
      <xdr:rowOff>88655</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7810500" y="1558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89</xdr:row>
      <xdr:rowOff>105182</xdr:rowOff>
    </xdr:from>
    <xdr:ext cx="599010"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7561795" y="15364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92746</xdr:rowOff>
    </xdr:from>
    <xdr:to>
      <xdr:col>36</xdr:col>
      <xdr:colOff>165100</xdr:colOff>
      <xdr:row>94</xdr:row>
      <xdr:rowOff>22896</xdr:rowOff>
    </xdr:to>
    <xdr:sp macro="" textlink="">
      <xdr:nvSpPr>
        <xdr:cNvPr id="498" name="楕円 497">
          <a:extLst>
            <a:ext uri="{FF2B5EF4-FFF2-40B4-BE49-F238E27FC236}">
              <a16:creationId xmlns:a16="http://schemas.microsoft.com/office/drawing/2014/main" id="{00000000-0008-0000-0700-0000F2010000}"/>
            </a:ext>
          </a:extLst>
        </xdr:cNvPr>
        <xdr:cNvSpPr/>
      </xdr:nvSpPr>
      <xdr:spPr>
        <a:xfrm>
          <a:off x="6921500" y="1603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39423</xdr:rowOff>
    </xdr:from>
    <xdr:ext cx="599010"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6672795" y="15812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消防費グラフ枠">
          <a:extLst>
            <a:ext uri="{FF2B5EF4-FFF2-40B4-BE49-F238E27FC236}">
              <a16:creationId xmlns:a16="http://schemas.microsoft.com/office/drawing/2014/main" id="{00000000-0008-0000-0700-00000B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133909</xdr:rowOff>
    </xdr:from>
    <xdr:to>
      <xdr:col>85</xdr:col>
      <xdr:colOff>126364</xdr:colOff>
      <xdr:row>38</xdr:row>
      <xdr:rowOff>132537</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6317595" y="5277409"/>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136364</xdr:rowOff>
    </xdr:from>
    <xdr:ext cx="534377" cy="259045"/>
    <xdr:sp macro="" textlink="">
      <xdr:nvSpPr>
        <xdr:cNvPr id="525" name="消防費最小値テキスト">
          <a:extLst>
            <a:ext uri="{FF2B5EF4-FFF2-40B4-BE49-F238E27FC236}">
              <a16:creationId xmlns:a16="http://schemas.microsoft.com/office/drawing/2014/main" id="{00000000-0008-0000-0700-00000D020000}"/>
            </a:ext>
          </a:extLst>
        </xdr:cNvPr>
        <xdr:cNvSpPr txBox="1"/>
      </xdr:nvSpPr>
      <xdr:spPr>
        <a:xfrm>
          <a:off x="16370300" y="665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132537</xdr:rowOff>
    </xdr:from>
    <xdr:to>
      <xdr:col>86</xdr:col>
      <xdr:colOff>25400</xdr:colOff>
      <xdr:row>38</xdr:row>
      <xdr:rowOff>132537</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6647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80586</xdr:rowOff>
    </xdr:from>
    <xdr:ext cx="534377" cy="259045"/>
    <xdr:sp macro="" textlink="">
      <xdr:nvSpPr>
        <xdr:cNvPr id="527" name="消防費最大値テキスト">
          <a:extLst>
            <a:ext uri="{FF2B5EF4-FFF2-40B4-BE49-F238E27FC236}">
              <a16:creationId xmlns:a16="http://schemas.microsoft.com/office/drawing/2014/main" id="{00000000-0008-0000-0700-00000F020000}"/>
            </a:ext>
          </a:extLst>
        </xdr:cNvPr>
        <xdr:cNvSpPr txBox="1"/>
      </xdr:nvSpPr>
      <xdr:spPr>
        <a:xfrm>
          <a:off x="16370300" y="505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133909</xdr:rowOff>
    </xdr:from>
    <xdr:to>
      <xdr:col>86</xdr:col>
      <xdr:colOff>25400</xdr:colOff>
      <xdr:row>30</xdr:row>
      <xdr:rowOff>133909</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6230600" y="527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151130</xdr:rowOff>
    </xdr:from>
    <xdr:to>
      <xdr:col>85</xdr:col>
      <xdr:colOff>127000</xdr:colOff>
      <xdr:row>33</xdr:row>
      <xdr:rowOff>157112</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5481300" y="5808980"/>
          <a:ext cx="838200" cy="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843</xdr:rowOff>
    </xdr:from>
    <xdr:ext cx="534377" cy="259045"/>
    <xdr:sp macro="" textlink="">
      <xdr:nvSpPr>
        <xdr:cNvPr id="530" name="消防費平均値テキスト">
          <a:extLst>
            <a:ext uri="{FF2B5EF4-FFF2-40B4-BE49-F238E27FC236}">
              <a16:creationId xmlns:a16="http://schemas.microsoft.com/office/drawing/2014/main" id="{00000000-0008-0000-0700-000012020000}"/>
            </a:ext>
          </a:extLst>
        </xdr:cNvPr>
        <xdr:cNvSpPr txBox="1"/>
      </xdr:nvSpPr>
      <xdr:spPr>
        <a:xfrm>
          <a:off x="16370300" y="6173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22416</xdr:rowOff>
    </xdr:from>
    <xdr:to>
      <xdr:col>85</xdr:col>
      <xdr:colOff>177800</xdr:colOff>
      <xdr:row>36</xdr:row>
      <xdr:rowOff>124016</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6268700" y="619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73558</xdr:rowOff>
    </xdr:from>
    <xdr:to>
      <xdr:col>81</xdr:col>
      <xdr:colOff>50800</xdr:colOff>
      <xdr:row>33</xdr:row>
      <xdr:rowOff>157112</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4592300" y="5731408"/>
          <a:ext cx="889000" cy="83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117780</xdr:rowOff>
    </xdr:from>
    <xdr:to>
      <xdr:col>81</xdr:col>
      <xdr:colOff>101600</xdr:colOff>
      <xdr:row>36</xdr:row>
      <xdr:rowOff>47930</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5430500" y="611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39057</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621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73558</xdr:rowOff>
    </xdr:from>
    <xdr:to>
      <xdr:col>76</xdr:col>
      <xdr:colOff>114300</xdr:colOff>
      <xdr:row>35</xdr:row>
      <xdr:rowOff>130556</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flipV="1">
          <a:off x="13703300" y="5731408"/>
          <a:ext cx="889000" cy="399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23025</xdr:rowOff>
    </xdr:from>
    <xdr:to>
      <xdr:col>76</xdr:col>
      <xdr:colOff>165100</xdr:colOff>
      <xdr:row>35</xdr:row>
      <xdr:rowOff>124625</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4541500" y="602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115752</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11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130556</xdr:rowOff>
    </xdr:from>
    <xdr:to>
      <xdr:col>71</xdr:col>
      <xdr:colOff>177800</xdr:colOff>
      <xdr:row>36</xdr:row>
      <xdr:rowOff>85941</xdr:rowOff>
    </xdr:to>
    <xdr:cxnSp macro="">
      <xdr:nvCxnSpPr>
        <xdr:cNvPr id="538" name="直線コネクタ 537">
          <a:extLst>
            <a:ext uri="{FF2B5EF4-FFF2-40B4-BE49-F238E27FC236}">
              <a16:creationId xmlns:a16="http://schemas.microsoft.com/office/drawing/2014/main" id="{00000000-0008-0000-0700-00001A020000}"/>
            </a:ext>
          </a:extLst>
        </xdr:cNvPr>
        <xdr:cNvCxnSpPr/>
      </xdr:nvCxnSpPr>
      <xdr:spPr>
        <a:xfrm flipV="1">
          <a:off x="12814300" y="6131306"/>
          <a:ext cx="889000" cy="12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108179</xdr:rowOff>
    </xdr:from>
    <xdr:to>
      <xdr:col>72</xdr:col>
      <xdr:colOff>38100</xdr:colOff>
      <xdr:row>36</xdr:row>
      <xdr:rowOff>38329</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3652500" y="610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29456</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20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120180</xdr:rowOff>
    </xdr:from>
    <xdr:to>
      <xdr:col>67</xdr:col>
      <xdr:colOff>101600</xdr:colOff>
      <xdr:row>36</xdr:row>
      <xdr:rowOff>50330</xdr:rowOff>
    </xdr:to>
    <xdr:sp macro="" textlink="">
      <xdr:nvSpPr>
        <xdr:cNvPr id="541" name="フローチャート: 判断 540">
          <a:extLst>
            <a:ext uri="{FF2B5EF4-FFF2-40B4-BE49-F238E27FC236}">
              <a16:creationId xmlns:a16="http://schemas.microsoft.com/office/drawing/2014/main" id="{00000000-0008-0000-0700-00001D020000}"/>
            </a:ext>
          </a:extLst>
        </xdr:cNvPr>
        <xdr:cNvSpPr/>
      </xdr:nvSpPr>
      <xdr:spPr>
        <a:xfrm>
          <a:off x="12763500" y="612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66857</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589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100330</xdr:rowOff>
    </xdr:from>
    <xdr:to>
      <xdr:col>85</xdr:col>
      <xdr:colOff>177800</xdr:colOff>
      <xdr:row>34</xdr:row>
      <xdr:rowOff>30480</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6268700" y="57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123207</xdr:rowOff>
    </xdr:from>
    <xdr:ext cx="534377" cy="259045"/>
    <xdr:sp macro="" textlink="">
      <xdr:nvSpPr>
        <xdr:cNvPr id="549" name="消防費該当値テキスト">
          <a:extLst>
            <a:ext uri="{FF2B5EF4-FFF2-40B4-BE49-F238E27FC236}">
              <a16:creationId xmlns:a16="http://schemas.microsoft.com/office/drawing/2014/main" id="{00000000-0008-0000-0700-000025020000}"/>
            </a:ext>
          </a:extLst>
        </xdr:cNvPr>
        <xdr:cNvSpPr txBox="1"/>
      </xdr:nvSpPr>
      <xdr:spPr>
        <a:xfrm>
          <a:off x="16370300" y="560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106312</xdr:rowOff>
    </xdr:from>
    <xdr:to>
      <xdr:col>81</xdr:col>
      <xdr:colOff>101600</xdr:colOff>
      <xdr:row>34</xdr:row>
      <xdr:rowOff>36462</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5430500" y="576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52989</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5214111" y="553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22758</xdr:rowOff>
    </xdr:from>
    <xdr:to>
      <xdr:col>76</xdr:col>
      <xdr:colOff>165100</xdr:colOff>
      <xdr:row>33</xdr:row>
      <xdr:rowOff>124358</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4541500" y="568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140885</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4325111" y="5455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79756</xdr:rowOff>
    </xdr:from>
    <xdr:to>
      <xdr:col>72</xdr:col>
      <xdr:colOff>38100</xdr:colOff>
      <xdr:row>36</xdr:row>
      <xdr:rowOff>9906</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3652500" y="608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26433</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3436111" y="585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35141</xdr:rowOff>
    </xdr:from>
    <xdr:to>
      <xdr:col>67</xdr:col>
      <xdr:colOff>101600</xdr:colOff>
      <xdr:row>36</xdr:row>
      <xdr:rowOff>136741</xdr:rowOff>
    </xdr:to>
    <xdr:sp macro="" textlink="">
      <xdr:nvSpPr>
        <xdr:cNvPr id="556" name="楕円 555">
          <a:extLst>
            <a:ext uri="{FF2B5EF4-FFF2-40B4-BE49-F238E27FC236}">
              <a16:creationId xmlns:a16="http://schemas.microsoft.com/office/drawing/2014/main" id="{00000000-0008-0000-0700-00002C020000}"/>
            </a:ext>
          </a:extLst>
        </xdr:cNvPr>
        <xdr:cNvSpPr/>
      </xdr:nvSpPr>
      <xdr:spPr>
        <a:xfrm>
          <a:off x="12763500" y="620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127868</xdr:rowOff>
    </xdr:from>
    <xdr:ext cx="534377"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547111" y="630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a:extLst>
            <a:ext uri="{FF2B5EF4-FFF2-40B4-BE49-F238E27FC236}">
              <a16:creationId xmlns:a16="http://schemas.microsoft.com/office/drawing/2014/main" id="{00000000-0008-0000-0700-00004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53</xdr:row>
      <xdr:rowOff>20424</xdr:rowOff>
    </xdr:from>
    <xdr:to>
      <xdr:col>85</xdr:col>
      <xdr:colOff>126364</xdr:colOff>
      <xdr:row>57</xdr:row>
      <xdr:rowOff>135471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6317595" y="9107274"/>
          <a:ext cx="1269" cy="8008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139298</xdr:rowOff>
    </xdr:from>
    <xdr:ext cx="534377" cy="259045"/>
    <xdr:sp macro="" textlink="">
      <xdr:nvSpPr>
        <xdr:cNvPr id="582" name="教育費最小値テキスト">
          <a:extLst>
            <a:ext uri="{FF2B5EF4-FFF2-40B4-BE49-F238E27FC236}">
              <a16:creationId xmlns:a16="http://schemas.microsoft.com/office/drawing/2014/main" id="{00000000-0008-0000-0700-000046020000}"/>
            </a:ext>
          </a:extLst>
        </xdr:cNvPr>
        <xdr:cNvSpPr txBox="1"/>
      </xdr:nvSpPr>
      <xdr:spPr>
        <a:xfrm>
          <a:off x="16370300" y="991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135471</xdr:rowOff>
    </xdr:from>
    <xdr:to>
      <xdr:col>86</xdr:col>
      <xdr:colOff>25400</xdr:colOff>
      <xdr:row>57</xdr:row>
      <xdr:rowOff>135471</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9908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138551</xdr:rowOff>
    </xdr:from>
    <xdr:ext cx="599010" cy="259045"/>
    <xdr:sp macro="" textlink="">
      <xdr:nvSpPr>
        <xdr:cNvPr id="584" name="教育費最大値テキスト">
          <a:extLst>
            <a:ext uri="{FF2B5EF4-FFF2-40B4-BE49-F238E27FC236}">
              <a16:creationId xmlns:a16="http://schemas.microsoft.com/office/drawing/2014/main" id="{00000000-0008-0000-0700-000048020000}"/>
            </a:ext>
          </a:extLst>
        </xdr:cNvPr>
        <xdr:cNvSpPr txBox="1"/>
      </xdr:nvSpPr>
      <xdr:spPr>
        <a:xfrm>
          <a:off x="16370300" y="8882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53</xdr:row>
      <xdr:rowOff>20424</xdr:rowOff>
    </xdr:from>
    <xdr:to>
      <xdr:col>86</xdr:col>
      <xdr:colOff>25400</xdr:colOff>
      <xdr:row>53</xdr:row>
      <xdr:rowOff>20424</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9107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160236</xdr:rowOff>
    </xdr:from>
    <xdr:to>
      <xdr:col>85</xdr:col>
      <xdr:colOff>127000</xdr:colOff>
      <xdr:row>55</xdr:row>
      <xdr:rowOff>169387</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5481300" y="9589986"/>
          <a:ext cx="838200" cy="9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743</xdr:rowOff>
    </xdr:from>
    <xdr:ext cx="534377" cy="259045"/>
    <xdr:sp macro="" textlink="">
      <xdr:nvSpPr>
        <xdr:cNvPr id="587" name="教育費平均値テキスト">
          <a:extLst>
            <a:ext uri="{FF2B5EF4-FFF2-40B4-BE49-F238E27FC236}">
              <a16:creationId xmlns:a16="http://schemas.microsoft.com/office/drawing/2014/main" id="{00000000-0008-0000-0700-00004B020000}"/>
            </a:ext>
          </a:extLst>
        </xdr:cNvPr>
        <xdr:cNvSpPr txBox="1"/>
      </xdr:nvSpPr>
      <xdr:spPr>
        <a:xfrm>
          <a:off x="16370300" y="9601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22316</xdr:rowOff>
    </xdr:from>
    <xdr:to>
      <xdr:col>85</xdr:col>
      <xdr:colOff>177800</xdr:colOff>
      <xdr:row>56</xdr:row>
      <xdr:rowOff>123916</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6268700" y="962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160236</xdr:rowOff>
    </xdr:from>
    <xdr:to>
      <xdr:col>81</xdr:col>
      <xdr:colOff>50800</xdr:colOff>
      <xdr:row>56</xdr:row>
      <xdr:rowOff>58120</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4592300" y="9589986"/>
          <a:ext cx="889000" cy="6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18941</xdr:rowOff>
    </xdr:from>
    <xdr:to>
      <xdr:col>81</xdr:col>
      <xdr:colOff>101600</xdr:colOff>
      <xdr:row>56</xdr:row>
      <xdr:rowOff>120541</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5430500" y="962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111668</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71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9665</xdr:rowOff>
    </xdr:from>
    <xdr:to>
      <xdr:col>76</xdr:col>
      <xdr:colOff>114300</xdr:colOff>
      <xdr:row>56</xdr:row>
      <xdr:rowOff>58120</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a:off x="13703300" y="9267965"/>
          <a:ext cx="889000" cy="39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140731</xdr:rowOff>
    </xdr:from>
    <xdr:to>
      <xdr:col>76</xdr:col>
      <xdr:colOff>165100</xdr:colOff>
      <xdr:row>56</xdr:row>
      <xdr:rowOff>70881</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4541500" y="957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87408</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34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49</xdr:row>
      <xdr:rowOff>161097</xdr:rowOff>
    </xdr:from>
    <xdr:to>
      <xdr:col>71</xdr:col>
      <xdr:colOff>177800</xdr:colOff>
      <xdr:row>54</xdr:row>
      <xdr:rowOff>9665</xdr:rowOff>
    </xdr:to>
    <xdr:cxnSp macro="">
      <xdr:nvCxnSpPr>
        <xdr:cNvPr id="595" name="直線コネクタ 594">
          <a:extLst>
            <a:ext uri="{FF2B5EF4-FFF2-40B4-BE49-F238E27FC236}">
              <a16:creationId xmlns:a16="http://schemas.microsoft.com/office/drawing/2014/main" id="{00000000-0008-0000-0700-000053020000}"/>
            </a:ext>
          </a:extLst>
        </xdr:cNvPr>
        <xdr:cNvCxnSpPr/>
      </xdr:nvCxnSpPr>
      <xdr:spPr>
        <a:xfrm>
          <a:off x="12814300" y="8562147"/>
          <a:ext cx="889000" cy="705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29890</xdr:rowOff>
    </xdr:from>
    <xdr:to>
      <xdr:col>72</xdr:col>
      <xdr:colOff>38100</xdr:colOff>
      <xdr:row>56</xdr:row>
      <xdr:rowOff>131490</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3652500" y="963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122617</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972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34523</xdr:rowOff>
    </xdr:from>
    <xdr:to>
      <xdr:col>67</xdr:col>
      <xdr:colOff>101600</xdr:colOff>
      <xdr:row>56</xdr:row>
      <xdr:rowOff>136123</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2763500" y="96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127250</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972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118587</xdr:rowOff>
    </xdr:from>
    <xdr:to>
      <xdr:col>85</xdr:col>
      <xdr:colOff>177800</xdr:colOff>
      <xdr:row>56</xdr:row>
      <xdr:rowOff>48737</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6268700" y="954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141464</xdr:rowOff>
    </xdr:from>
    <xdr:ext cx="534377" cy="259045"/>
    <xdr:sp macro="" textlink="">
      <xdr:nvSpPr>
        <xdr:cNvPr id="606" name="教育費該当値テキスト">
          <a:extLst>
            <a:ext uri="{FF2B5EF4-FFF2-40B4-BE49-F238E27FC236}">
              <a16:creationId xmlns:a16="http://schemas.microsoft.com/office/drawing/2014/main" id="{00000000-0008-0000-0700-00005E020000}"/>
            </a:ext>
          </a:extLst>
        </xdr:cNvPr>
        <xdr:cNvSpPr txBox="1"/>
      </xdr:nvSpPr>
      <xdr:spPr>
        <a:xfrm>
          <a:off x="16370300" y="939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109436</xdr:rowOff>
    </xdr:from>
    <xdr:to>
      <xdr:col>81</xdr:col>
      <xdr:colOff>101600</xdr:colOff>
      <xdr:row>56</xdr:row>
      <xdr:rowOff>39586</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5430500" y="953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56113</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5214111" y="931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7320</xdr:rowOff>
    </xdr:from>
    <xdr:to>
      <xdr:col>76</xdr:col>
      <xdr:colOff>165100</xdr:colOff>
      <xdr:row>56</xdr:row>
      <xdr:rowOff>108920</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4541500" y="960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100047</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4325111" y="970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130315</xdr:rowOff>
    </xdr:from>
    <xdr:to>
      <xdr:col>72</xdr:col>
      <xdr:colOff>38100</xdr:colOff>
      <xdr:row>54</xdr:row>
      <xdr:rowOff>60465</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3652500" y="921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52</xdr:row>
      <xdr:rowOff>76992</xdr:rowOff>
    </xdr:from>
    <xdr:ext cx="599010"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3403795" y="8992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49</xdr:row>
      <xdr:rowOff>110297</xdr:rowOff>
    </xdr:from>
    <xdr:to>
      <xdr:col>67</xdr:col>
      <xdr:colOff>101600</xdr:colOff>
      <xdr:row>50</xdr:row>
      <xdr:rowOff>40447</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2763500" y="851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48</xdr:row>
      <xdr:rowOff>56974</xdr:rowOff>
    </xdr:from>
    <xdr:ext cx="599010"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514795" y="8286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a:extLst>
            <a:ext uri="{FF2B5EF4-FFF2-40B4-BE49-F238E27FC236}">
              <a16:creationId xmlns:a16="http://schemas.microsoft.com/office/drawing/2014/main" id="{00000000-0008-0000-0700-00007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157505</xdr:rowOff>
    </xdr:from>
    <xdr:to>
      <xdr:col>85</xdr:col>
      <xdr:colOff>126364</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6317595" y="11987555"/>
          <a:ext cx="1269" cy="1601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9" name="災害復旧費最小値テキスト">
          <a:extLst>
            <a:ext uri="{FF2B5EF4-FFF2-40B4-BE49-F238E27FC236}">
              <a16:creationId xmlns:a16="http://schemas.microsoft.com/office/drawing/2014/main" id="{00000000-0008-0000-0700-00007F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104182</xdr:rowOff>
    </xdr:from>
    <xdr:ext cx="599010" cy="259045"/>
    <xdr:sp macro="" textlink="">
      <xdr:nvSpPr>
        <xdr:cNvPr id="641" name="災害復旧費最大値テキスト">
          <a:extLst>
            <a:ext uri="{FF2B5EF4-FFF2-40B4-BE49-F238E27FC236}">
              <a16:creationId xmlns:a16="http://schemas.microsoft.com/office/drawing/2014/main" id="{00000000-0008-0000-0700-000081020000}"/>
            </a:ext>
          </a:extLst>
        </xdr:cNvPr>
        <xdr:cNvSpPr txBox="1"/>
      </xdr:nvSpPr>
      <xdr:spPr>
        <a:xfrm>
          <a:off x="16370300" y="11762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157505</xdr:rowOff>
    </xdr:from>
    <xdr:to>
      <xdr:col>86</xdr:col>
      <xdr:colOff>25400</xdr:colOff>
      <xdr:row>69</xdr:row>
      <xdr:rowOff>157505</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198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69228</xdr:rowOff>
    </xdr:from>
    <xdr:to>
      <xdr:col>85</xdr:col>
      <xdr:colOff>127000</xdr:colOff>
      <xdr:row>78</xdr:row>
      <xdr:rowOff>98361</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5481300" y="13442328"/>
          <a:ext cx="838200" cy="29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87177</xdr:rowOff>
    </xdr:from>
    <xdr:ext cx="469744" cy="259045"/>
    <xdr:sp macro="" textlink="">
      <xdr:nvSpPr>
        <xdr:cNvPr id="644" name="災害復旧費平均値テキスト">
          <a:extLst>
            <a:ext uri="{FF2B5EF4-FFF2-40B4-BE49-F238E27FC236}">
              <a16:creationId xmlns:a16="http://schemas.microsoft.com/office/drawing/2014/main" id="{00000000-0008-0000-0700-000084020000}"/>
            </a:ext>
          </a:extLst>
        </xdr:cNvPr>
        <xdr:cNvSpPr txBox="1"/>
      </xdr:nvSpPr>
      <xdr:spPr>
        <a:xfrm>
          <a:off x="16370300" y="13460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108750</xdr:rowOff>
    </xdr:from>
    <xdr:to>
      <xdr:col>85</xdr:col>
      <xdr:colOff>177800</xdr:colOff>
      <xdr:row>79</xdr:row>
      <xdr:rowOff>38900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6268700" y="1348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343</xdr:rowOff>
    </xdr:from>
    <xdr:to>
      <xdr:col>81</xdr:col>
      <xdr:colOff>50800</xdr:colOff>
      <xdr:row>78</xdr:row>
      <xdr:rowOff>69228</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4592300" y="13201993"/>
          <a:ext cx="889000" cy="24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120675</xdr:rowOff>
    </xdr:from>
    <xdr:to>
      <xdr:col>81</xdr:col>
      <xdr:colOff>101600</xdr:colOff>
      <xdr:row>79</xdr:row>
      <xdr:rowOff>50825</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5430500" y="1349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41952</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46428" y="1358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343</xdr:rowOff>
    </xdr:from>
    <xdr:to>
      <xdr:col>76</xdr:col>
      <xdr:colOff>114300</xdr:colOff>
      <xdr:row>77</xdr:row>
      <xdr:rowOff>107341</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3703300" y="13201993"/>
          <a:ext cx="889000" cy="10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103327</xdr:rowOff>
    </xdr:from>
    <xdr:to>
      <xdr:col>76</xdr:col>
      <xdr:colOff>165100</xdr:colOff>
      <xdr:row>79</xdr:row>
      <xdr:rowOff>33477</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4541500" y="1347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24604</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8" y="1356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107341</xdr:rowOff>
    </xdr:from>
    <xdr:to>
      <xdr:col>71</xdr:col>
      <xdr:colOff>177800</xdr:colOff>
      <xdr:row>79</xdr:row>
      <xdr:rowOff>42202</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flipV="1">
          <a:off x="12814300" y="13308991"/>
          <a:ext cx="889000" cy="27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88024</xdr:rowOff>
    </xdr:from>
    <xdr:to>
      <xdr:col>72</xdr:col>
      <xdr:colOff>38100</xdr:colOff>
      <xdr:row>79</xdr:row>
      <xdr:rowOff>18174</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3652500" y="1346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9301</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68428" y="1355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116815</xdr:rowOff>
    </xdr:from>
    <xdr:to>
      <xdr:col>67</xdr:col>
      <xdr:colOff>101600</xdr:colOff>
      <xdr:row>79</xdr:row>
      <xdr:rowOff>46965</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2763500" y="1348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63492</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265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47561</xdr:rowOff>
    </xdr:from>
    <xdr:to>
      <xdr:col>85</xdr:col>
      <xdr:colOff>177800</xdr:colOff>
      <xdr:row>78</xdr:row>
      <xdr:rowOff>149161</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6268700" y="1342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6938</xdr:rowOff>
    </xdr:from>
    <xdr:ext cx="469744" cy="259045"/>
    <xdr:sp macro="" textlink="">
      <xdr:nvSpPr>
        <xdr:cNvPr id="663" name="災害復旧費該当値テキスト">
          <a:extLst>
            <a:ext uri="{FF2B5EF4-FFF2-40B4-BE49-F238E27FC236}">
              <a16:creationId xmlns:a16="http://schemas.microsoft.com/office/drawing/2014/main" id="{00000000-0008-0000-0700-000097020000}"/>
            </a:ext>
          </a:extLst>
        </xdr:cNvPr>
        <xdr:cNvSpPr txBox="1"/>
      </xdr:nvSpPr>
      <xdr:spPr>
        <a:xfrm>
          <a:off x="16370300" y="1320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18428</xdr:rowOff>
    </xdr:from>
    <xdr:to>
      <xdr:col>81</xdr:col>
      <xdr:colOff>101600</xdr:colOff>
      <xdr:row>78</xdr:row>
      <xdr:rowOff>120028</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5430500" y="1339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136555</xdr:rowOff>
    </xdr:from>
    <xdr:ext cx="534377"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5214111" y="1316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120993</xdr:rowOff>
    </xdr:from>
    <xdr:to>
      <xdr:col>76</xdr:col>
      <xdr:colOff>165100</xdr:colOff>
      <xdr:row>77</xdr:row>
      <xdr:rowOff>51143</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4541500" y="1315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67670</xdr:rowOff>
    </xdr:from>
    <xdr:ext cx="534377"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4325111" y="1292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56541</xdr:rowOff>
    </xdr:from>
    <xdr:to>
      <xdr:col>72</xdr:col>
      <xdr:colOff>38100</xdr:colOff>
      <xdr:row>77</xdr:row>
      <xdr:rowOff>158141</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3652500" y="1325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3218</xdr:rowOff>
    </xdr:from>
    <xdr:ext cx="534377"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3436111" y="1303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162852</xdr:rowOff>
    </xdr:from>
    <xdr:to>
      <xdr:col>67</xdr:col>
      <xdr:colOff>101600</xdr:colOff>
      <xdr:row>79</xdr:row>
      <xdr:rowOff>93002</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2763500" y="1353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84129</xdr:rowOff>
    </xdr:from>
    <xdr:ext cx="378565"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625017" y="13628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a:extLst>
            <a:ext uri="{FF2B5EF4-FFF2-40B4-BE49-F238E27FC236}">
              <a16:creationId xmlns:a16="http://schemas.microsoft.com/office/drawing/2014/main" id="{00000000-0008-0000-0700-0000B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150079</xdr:rowOff>
    </xdr:from>
    <xdr:to>
      <xdr:col>85</xdr:col>
      <xdr:colOff>126364</xdr:colOff>
      <xdr:row>98</xdr:row>
      <xdr:rowOff>116946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6317595" y="15409129"/>
          <a:ext cx="1269" cy="1509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120773</xdr:rowOff>
    </xdr:from>
    <xdr:ext cx="534377" cy="259045"/>
    <xdr:sp macro="" textlink="">
      <xdr:nvSpPr>
        <xdr:cNvPr id="696" name="公債費最小値テキスト">
          <a:extLst>
            <a:ext uri="{FF2B5EF4-FFF2-40B4-BE49-F238E27FC236}">
              <a16:creationId xmlns:a16="http://schemas.microsoft.com/office/drawing/2014/main" id="{00000000-0008-0000-0700-0000B8020000}"/>
            </a:ext>
          </a:extLst>
        </xdr:cNvPr>
        <xdr:cNvSpPr txBox="1"/>
      </xdr:nvSpPr>
      <xdr:spPr>
        <a:xfrm>
          <a:off x="16370300" y="1692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116946</xdr:rowOff>
    </xdr:from>
    <xdr:to>
      <xdr:col>86</xdr:col>
      <xdr:colOff>25400</xdr:colOff>
      <xdr:row>98</xdr:row>
      <xdr:rowOff>116946</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6919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96756</xdr:rowOff>
    </xdr:from>
    <xdr:ext cx="599010" cy="259045"/>
    <xdr:sp macro="" textlink="">
      <xdr:nvSpPr>
        <xdr:cNvPr id="698" name="公債費最大値テキスト">
          <a:extLst>
            <a:ext uri="{FF2B5EF4-FFF2-40B4-BE49-F238E27FC236}">
              <a16:creationId xmlns:a16="http://schemas.microsoft.com/office/drawing/2014/main" id="{00000000-0008-0000-0700-0000BA020000}"/>
            </a:ext>
          </a:extLst>
        </xdr:cNvPr>
        <xdr:cNvSpPr txBox="1"/>
      </xdr:nvSpPr>
      <xdr:spPr>
        <a:xfrm>
          <a:off x="16370300" y="15184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211,138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150079</xdr:rowOff>
    </xdr:from>
    <xdr:to>
      <xdr:col>86</xdr:col>
      <xdr:colOff>25400</xdr:colOff>
      <xdr:row>89</xdr:row>
      <xdr:rowOff>150079</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540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7592</xdr:rowOff>
    </xdr:from>
    <xdr:to>
      <xdr:col>85</xdr:col>
      <xdr:colOff>127000</xdr:colOff>
      <xdr:row>97</xdr:row>
      <xdr:rowOff>22383</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5481300" y="16638242"/>
          <a:ext cx="838200" cy="1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97764</xdr:rowOff>
    </xdr:from>
    <xdr:ext cx="534377" cy="259045"/>
    <xdr:sp macro="" textlink="">
      <xdr:nvSpPr>
        <xdr:cNvPr id="701" name="公債費平均値テキスト">
          <a:extLst>
            <a:ext uri="{FF2B5EF4-FFF2-40B4-BE49-F238E27FC236}">
              <a16:creationId xmlns:a16="http://schemas.microsoft.com/office/drawing/2014/main" id="{00000000-0008-0000-0700-0000BD020000}"/>
            </a:ext>
          </a:extLst>
        </xdr:cNvPr>
        <xdr:cNvSpPr txBox="1"/>
      </xdr:nvSpPr>
      <xdr:spPr>
        <a:xfrm>
          <a:off x="16370300" y="16385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74887</xdr:rowOff>
    </xdr:from>
    <xdr:to>
      <xdr:col>85</xdr:col>
      <xdr:colOff>177800</xdr:colOff>
      <xdr:row>97</xdr:row>
      <xdr:rowOff>5037</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6268700" y="1653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7592</xdr:rowOff>
    </xdr:from>
    <xdr:to>
      <xdr:col>81</xdr:col>
      <xdr:colOff>50800</xdr:colOff>
      <xdr:row>97</xdr:row>
      <xdr:rowOff>15632</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4592300" y="16638242"/>
          <a:ext cx="889000" cy="8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92100</xdr:rowOff>
    </xdr:from>
    <xdr:to>
      <xdr:col>81</xdr:col>
      <xdr:colOff>101600</xdr:colOff>
      <xdr:row>97</xdr:row>
      <xdr:rowOff>22250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5430500" y="1655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38777</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32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15632</xdr:rowOff>
    </xdr:from>
    <xdr:to>
      <xdr:col>76</xdr:col>
      <xdr:colOff>114300</xdr:colOff>
      <xdr:row>97</xdr:row>
      <xdr:rowOff>23853</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3703300" y="16646282"/>
          <a:ext cx="889000" cy="8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111044</xdr:rowOff>
    </xdr:from>
    <xdr:to>
      <xdr:col>76</xdr:col>
      <xdr:colOff>165100</xdr:colOff>
      <xdr:row>97</xdr:row>
      <xdr:rowOff>41194</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4541500" y="165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57721</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3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23853</xdr:rowOff>
    </xdr:from>
    <xdr:to>
      <xdr:col>71</xdr:col>
      <xdr:colOff>177800</xdr:colOff>
      <xdr:row>97</xdr:row>
      <xdr:rowOff>32578</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flipV="1">
          <a:off x="12814300" y="16654503"/>
          <a:ext cx="889000" cy="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110099</xdr:rowOff>
    </xdr:from>
    <xdr:to>
      <xdr:col>72</xdr:col>
      <xdr:colOff>38100</xdr:colOff>
      <xdr:row>97</xdr:row>
      <xdr:rowOff>40249</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3652500" y="1656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56776</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634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103324</xdr:rowOff>
    </xdr:from>
    <xdr:to>
      <xdr:col>67</xdr:col>
      <xdr:colOff>101600</xdr:colOff>
      <xdr:row>97</xdr:row>
      <xdr:rowOff>33474</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2763500" y="165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50001</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633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143033</xdr:rowOff>
    </xdr:from>
    <xdr:to>
      <xdr:col>85</xdr:col>
      <xdr:colOff>177800</xdr:colOff>
      <xdr:row>97</xdr:row>
      <xdr:rowOff>73183</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6268700" y="1660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121460</xdr:rowOff>
    </xdr:from>
    <xdr:ext cx="534377" cy="259045"/>
    <xdr:sp macro="" textlink="">
      <xdr:nvSpPr>
        <xdr:cNvPr id="720" name="公債費該当値テキスト">
          <a:extLst>
            <a:ext uri="{FF2B5EF4-FFF2-40B4-BE49-F238E27FC236}">
              <a16:creationId xmlns:a16="http://schemas.microsoft.com/office/drawing/2014/main" id="{00000000-0008-0000-0700-0000D0020000}"/>
            </a:ext>
          </a:extLst>
        </xdr:cNvPr>
        <xdr:cNvSpPr txBox="1"/>
      </xdr:nvSpPr>
      <xdr:spPr>
        <a:xfrm>
          <a:off x="16370300" y="1658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128242</xdr:rowOff>
    </xdr:from>
    <xdr:to>
      <xdr:col>81</xdr:col>
      <xdr:colOff>101600</xdr:colOff>
      <xdr:row>97</xdr:row>
      <xdr:rowOff>58392</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5430500" y="1658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49519</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5214111" y="1668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136282</xdr:rowOff>
    </xdr:from>
    <xdr:to>
      <xdr:col>76</xdr:col>
      <xdr:colOff>165100</xdr:colOff>
      <xdr:row>97</xdr:row>
      <xdr:rowOff>66432</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4541500" y="1659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57559</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4325111" y="16688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144503</xdr:rowOff>
    </xdr:from>
    <xdr:to>
      <xdr:col>72</xdr:col>
      <xdr:colOff>38100</xdr:colOff>
      <xdr:row>97</xdr:row>
      <xdr:rowOff>74653</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3652500" y="1660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65780</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3436111" y="1669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153228</xdr:rowOff>
    </xdr:from>
    <xdr:to>
      <xdr:col>67</xdr:col>
      <xdr:colOff>101600</xdr:colOff>
      <xdr:row>97</xdr:row>
      <xdr:rowOff>83378</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2763500" y="1661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74505</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2547111" y="1670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61062</xdr:rowOff>
    </xdr:from>
    <xdr:to>
      <xdr:col>116</xdr:col>
      <xdr:colOff>62864</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547462"/>
          <a:ext cx="1269" cy="110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163695</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6787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7739</xdr:rowOff>
    </xdr:from>
    <xdr:ext cx="469744"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32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61062</xdr:rowOff>
    </xdr:from>
    <xdr:to>
      <xdr:col>116</xdr:col>
      <xdr:colOff>152400</xdr:colOff>
      <xdr:row>32</xdr:row>
      <xdr:rowOff>61062</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54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81145</xdr:rowOff>
    </xdr:from>
    <xdr:ext cx="313932"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4247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58268</xdr:rowOff>
    </xdr:from>
    <xdr:to>
      <xdr:col>116</xdr:col>
      <xdr:colOff>114300</xdr:colOff>
      <xdr:row>38</xdr:row>
      <xdr:rowOff>159868</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57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81585</xdr:rowOff>
    </xdr:from>
    <xdr:to>
      <xdr:col>112</xdr:col>
      <xdr:colOff>38100</xdr:colOff>
      <xdr:row>39</xdr:row>
      <xdr:rowOff>11735</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5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28262</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66333" y="6371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82499</xdr:rowOff>
    </xdr:from>
    <xdr:to>
      <xdr:col>102</xdr:col>
      <xdr:colOff>165100</xdr:colOff>
      <xdr:row>39</xdr:row>
      <xdr:rowOff>12649</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597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29176</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88333" y="63728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68326</xdr:rowOff>
    </xdr:from>
    <xdr:to>
      <xdr:col>98</xdr:col>
      <xdr:colOff>38100</xdr:colOff>
      <xdr:row>38</xdr:row>
      <xdr:rowOff>169926</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15003</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99333" y="63586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36695</xdr:rowOff>
    </xdr:from>
    <xdr:ext cx="249299"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5517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35577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199,867</a:t>
          </a:r>
          <a:r>
            <a:rPr kumimoji="1" lang="ja-JP" altLang="en-US" sz="1300">
              <a:latin typeface="ＭＳ Ｐゴシック" panose="020B0600070205080204" pitchFamily="50" charset="-128"/>
              <a:ea typeface="ＭＳ Ｐゴシック" panose="020B0600070205080204" pitchFamily="50" charset="-128"/>
            </a:rPr>
            <a:t>円となっている。類似団体に比べ高くなっているのは、ふるさと寄附をしていただいた方への返礼品に係る事業費が主な要因である。また、令和４年度増加の要因としては、須走地区地域活性化事業による増である。</a:t>
          </a:r>
        </a:p>
        <a:p>
          <a:r>
            <a:rPr kumimoji="1" lang="ja-JP" altLang="en-US" sz="1300">
              <a:latin typeface="ＭＳ Ｐゴシック" panose="020B0600070205080204" pitchFamily="50" charset="-128"/>
              <a:ea typeface="ＭＳ Ｐゴシック" panose="020B0600070205080204" pitchFamily="50" charset="-128"/>
            </a:rPr>
            <a:t>土木費は、住民一人当たり</a:t>
          </a:r>
          <a:r>
            <a:rPr kumimoji="1" lang="en-US" altLang="ja-JP" sz="1300">
              <a:latin typeface="ＭＳ Ｐゴシック" panose="020B0600070205080204" pitchFamily="50" charset="-128"/>
              <a:ea typeface="ＭＳ Ｐゴシック" panose="020B0600070205080204" pitchFamily="50" charset="-128"/>
            </a:rPr>
            <a:t>96,325</a:t>
          </a:r>
          <a:r>
            <a:rPr kumimoji="1" lang="ja-JP" altLang="en-US" sz="1300">
              <a:latin typeface="ＭＳ Ｐゴシック" panose="020B0600070205080204" pitchFamily="50" charset="-128"/>
              <a:ea typeface="ＭＳ Ｐゴシック" panose="020B0600070205080204" pitchFamily="50" charset="-128"/>
            </a:rPr>
            <a:t>円となっている。類似団体に比べ高止まりしているのは、新東名及び工業団地関連道路事業、都市計画道路事業等の普通建設事業を重点的に実施してきたことによるものであるが、各事業の進捗に伴い、徐々に減少している。</a:t>
          </a:r>
        </a:p>
        <a:p>
          <a:r>
            <a:rPr kumimoji="1" lang="ja-JP" altLang="en-US" sz="1300">
              <a:latin typeface="ＭＳ Ｐゴシック" panose="020B0600070205080204" pitchFamily="50" charset="-128"/>
              <a:ea typeface="ＭＳ Ｐゴシック" panose="020B0600070205080204" pitchFamily="50" charset="-128"/>
            </a:rPr>
            <a:t>消防費が住民一人当たり</a:t>
          </a:r>
          <a:r>
            <a:rPr kumimoji="1" lang="en-US" altLang="ja-JP" sz="1300">
              <a:latin typeface="ＭＳ Ｐゴシック" panose="020B0600070205080204" pitchFamily="50" charset="-128"/>
              <a:ea typeface="ＭＳ Ｐゴシック" panose="020B0600070205080204" pitchFamily="50" charset="-128"/>
            </a:rPr>
            <a:t>34,200</a:t>
          </a:r>
          <a:r>
            <a:rPr kumimoji="1" lang="ja-JP" altLang="en-US" sz="1300">
              <a:latin typeface="ＭＳ Ｐゴシック" panose="020B0600070205080204" pitchFamily="50" charset="-128"/>
              <a:ea typeface="ＭＳ Ｐゴシック" panose="020B0600070205080204" pitchFamily="50" charset="-128"/>
            </a:rPr>
            <a:t>円となっており、類似団体に比べ高くなっているのは、同報系無線設備デジタル化事業の実施が主な要因である。今後は事業の完了に伴い類似団体平均程度へ減少していく見込みである。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静岡県小山町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は台風災害による臨時財政需要があったため、財政調整基金の取崩しを行い減少したが、令和２年度から令和４年度において決算剰余金を活用した財政調整基金の積み立てにより残高が増加し、標準財政規模比</a:t>
          </a:r>
          <a:r>
            <a:rPr kumimoji="1" lang="en-US" altLang="ja-JP" sz="1400">
              <a:latin typeface="ＭＳ ゴシック" pitchFamily="49" charset="-128"/>
              <a:ea typeface="ＭＳ ゴシック" pitchFamily="49" charset="-128"/>
            </a:rPr>
            <a:t>22.78</a:t>
          </a:r>
          <a:r>
            <a:rPr kumimoji="1" lang="ja-JP" altLang="en-US" sz="1400">
              <a:latin typeface="ＭＳ ゴシック" pitchFamily="49" charset="-128"/>
              <a:ea typeface="ＭＳ ゴシック" pitchFamily="49" charset="-128"/>
            </a:rPr>
            <a:t>％となっている。</a:t>
          </a:r>
        </a:p>
        <a:p>
          <a:r>
            <a:rPr kumimoji="1" lang="ja-JP" altLang="en-US" sz="1400">
              <a:latin typeface="ＭＳ ゴシック" pitchFamily="49" charset="-128"/>
              <a:ea typeface="ＭＳ ゴシック" pitchFamily="49" charset="-128"/>
            </a:rPr>
            <a:t>　実質収支額の割合と実質単年度収支が下降しているのは、地方交付税の減によるものである。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静岡県小山町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赤字額は、木質バイオマス発電事業特別会計の赤字によるもので、平成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赤字額が令和元年度の収益によって賄いきれず、さらに令和２年７月の火災により発電が停止したことにより、営業収益が大幅に減少したことが主な要因である。赤字額は発電の再開により解消に向かっており、令和４年度は収支が均衡となった。今後は熱供給事業により、黒字化を目指す。</a:t>
          </a:r>
        </a:p>
        <a:p>
          <a:r>
            <a:rPr kumimoji="1" lang="ja-JP" altLang="en-US" sz="1400">
              <a:latin typeface="ＭＳ ゴシック" pitchFamily="49" charset="-128"/>
              <a:ea typeface="ＭＳ ゴシック" pitchFamily="49" charset="-128"/>
            </a:rPr>
            <a:t>　令和元年度から令和２年度にかけて、黒字額の割合が大きく減少したが、これは令和２年度に精算したその他会計（新産業集積エリア造成事業特別会計）の黒字によるものであるが、令和元年度で当該事業はすべて完了し、令和２年度に当該会計は廃止となったことが要因となっている。</a:t>
          </a:r>
        </a:p>
        <a:p>
          <a:r>
            <a:rPr kumimoji="1" lang="ja-JP" altLang="en-US" sz="1400">
              <a:latin typeface="ＭＳ ゴシック" pitchFamily="49" charset="-128"/>
              <a:ea typeface="ＭＳ ゴシック" pitchFamily="49" charset="-128"/>
            </a:rPr>
            <a:t>　一般会計では、見込みに比べふるさと寄附及び税収が予算額以上となっていることから黒字となっている。特に令和４年度は地方交付税の再算定による普通交付税の増等もあったものの令和３年度と比較し額が小さかったこともあり、黒字額の割合が前年度に比べ小さくなっている。</a:t>
          </a:r>
        </a:p>
        <a:p>
          <a:r>
            <a:rPr kumimoji="1" lang="ja-JP" altLang="en-US" sz="1400">
              <a:latin typeface="ＭＳ ゴシック" pitchFamily="49" charset="-128"/>
              <a:ea typeface="ＭＳ ゴシック" pitchFamily="49" charset="-128"/>
            </a:rPr>
            <a:t>　また、宅地造成事業会計で黒字額が生じているが、宅地売却が順調に進んだことによるものである。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5"/>
      <c r="AN4" s="445"/>
      <c r="AO4" s="445"/>
      <c r="AP4" s="445"/>
      <c r="AQ4" s="445"/>
      <c r="AR4" s="445"/>
      <c r="AS4" s="445"/>
      <c r="AT4" s="445"/>
      <c r="AU4" s="445"/>
      <c r="AV4" s="445"/>
      <c r="AW4" s="445"/>
      <c r="AX4" s="600"/>
      <c r="AY4" s="411" t="s">
        <v>93</v>
      </c>
      <c r="AZ4" s="412"/>
      <c r="BA4" s="412"/>
      <c r="BB4" s="412"/>
      <c r="BC4" s="412"/>
      <c r="BD4" s="412"/>
      <c r="BE4" s="412"/>
      <c r="BF4" s="412"/>
      <c r="BG4" s="412"/>
      <c r="BH4" s="412"/>
      <c r="BI4" s="412"/>
      <c r="BJ4" s="412"/>
      <c r="BK4" s="412"/>
      <c r="BL4" s="412"/>
      <c r="BM4" s="413"/>
      <c r="BN4" s="414">
        <v>13965125</v>
      </c>
      <c r="BO4" s="415"/>
      <c r="BP4" s="415"/>
      <c r="BQ4" s="415"/>
      <c r="BR4" s="415"/>
      <c r="BS4" s="415"/>
      <c r="BT4" s="415"/>
      <c r="BU4" s="416"/>
      <c r="BV4" s="414">
        <v>14837962</v>
      </c>
      <c r="BW4" s="415"/>
      <c r="BX4" s="415"/>
      <c r="BY4" s="415"/>
      <c r="BZ4" s="415"/>
      <c r="CA4" s="415"/>
      <c r="CB4" s="415"/>
      <c r="CC4" s="416"/>
      <c r="CD4" s="585" t="s">
        <v>94</v>
      </c>
      <c r="CE4" s="586"/>
      <c r="CF4" s="586"/>
      <c r="CG4" s="586"/>
      <c r="CH4" s="586"/>
      <c r="CI4" s="586"/>
      <c r="CJ4" s="586"/>
      <c r="CK4" s="586"/>
      <c r="CL4" s="586"/>
      <c r="CM4" s="586"/>
      <c r="CN4" s="586"/>
      <c r="CO4" s="586"/>
      <c r="CP4" s="586"/>
      <c r="CQ4" s="586"/>
      <c r="CR4" s="586"/>
      <c r="CS4" s="587"/>
      <c r="CT4" s="588">
        <v>6.4</v>
      </c>
      <c r="CU4" s="589"/>
      <c r="CV4" s="589"/>
      <c r="CW4" s="589"/>
      <c r="CX4" s="589"/>
      <c r="CY4" s="589"/>
      <c r="CZ4" s="589"/>
      <c r="DA4" s="590"/>
      <c r="DB4" s="588">
        <v>8.9</v>
      </c>
      <c r="DC4" s="589"/>
      <c r="DD4" s="589"/>
      <c r="DE4" s="589"/>
      <c r="DF4" s="589"/>
      <c r="DG4" s="589"/>
      <c r="DH4" s="589"/>
      <c r="DI4" s="590"/>
    </row>
    <row r="5" spans="1:119" ht="18.75" customHeight="1" x14ac:dyDescent="0.15">
      <c r="A5" s="181"/>
      <c r="B5" s="595"/>
      <c r="C5" s="446"/>
      <c r="D5" s="446"/>
      <c r="E5" s="596"/>
      <c r="F5" s="596"/>
      <c r="G5" s="596"/>
      <c r="H5" s="596"/>
      <c r="I5" s="596"/>
      <c r="J5" s="596"/>
      <c r="K5" s="596"/>
      <c r="L5" s="596"/>
      <c r="M5" s="596"/>
      <c r="N5" s="596"/>
      <c r="O5" s="596"/>
      <c r="P5" s="596"/>
      <c r="Q5" s="596"/>
      <c r="R5" s="444"/>
      <c r="S5" s="444"/>
      <c r="T5" s="444"/>
      <c r="U5" s="444"/>
      <c r="V5" s="599"/>
      <c r="W5" s="515"/>
      <c r="X5" s="445"/>
      <c r="Y5" s="445"/>
      <c r="Z5" s="445"/>
      <c r="AA5" s="445"/>
      <c r="AB5" s="446"/>
      <c r="AC5" s="444"/>
      <c r="AD5" s="445"/>
      <c r="AE5" s="445"/>
      <c r="AF5" s="445"/>
      <c r="AG5" s="445"/>
      <c r="AH5" s="445"/>
      <c r="AI5" s="445"/>
      <c r="AJ5" s="445"/>
      <c r="AK5" s="445"/>
      <c r="AL5" s="600"/>
      <c r="AM5" s="478" t="s">
        <v>95</v>
      </c>
      <c r="AN5" s="393"/>
      <c r="AO5" s="393"/>
      <c r="AP5" s="393"/>
      <c r="AQ5" s="393"/>
      <c r="AR5" s="393"/>
      <c r="AS5" s="393"/>
      <c r="AT5" s="394"/>
      <c r="AU5" s="466" t="s">
        <v>96</v>
      </c>
      <c r="AV5" s="467"/>
      <c r="AW5" s="467"/>
      <c r="AX5" s="467"/>
      <c r="AY5" s="399" t="s">
        <v>97</v>
      </c>
      <c r="AZ5" s="400"/>
      <c r="BA5" s="400"/>
      <c r="BB5" s="400"/>
      <c r="BC5" s="400"/>
      <c r="BD5" s="400"/>
      <c r="BE5" s="400"/>
      <c r="BF5" s="400"/>
      <c r="BG5" s="400"/>
      <c r="BH5" s="400"/>
      <c r="BI5" s="400"/>
      <c r="BJ5" s="400"/>
      <c r="BK5" s="400"/>
      <c r="BL5" s="400"/>
      <c r="BM5" s="401"/>
      <c r="BN5" s="419">
        <v>13336015</v>
      </c>
      <c r="BO5" s="420"/>
      <c r="BP5" s="420"/>
      <c r="BQ5" s="420"/>
      <c r="BR5" s="420"/>
      <c r="BS5" s="420"/>
      <c r="BT5" s="420"/>
      <c r="BU5" s="421"/>
      <c r="BV5" s="419">
        <v>13879939</v>
      </c>
      <c r="BW5" s="420"/>
      <c r="BX5" s="420"/>
      <c r="BY5" s="420"/>
      <c r="BZ5" s="420"/>
      <c r="CA5" s="420"/>
      <c r="CB5" s="420"/>
      <c r="CC5" s="421"/>
      <c r="CD5" s="428" t="s">
        <v>98</v>
      </c>
      <c r="CE5" s="373"/>
      <c r="CF5" s="373"/>
      <c r="CG5" s="373"/>
      <c r="CH5" s="373"/>
      <c r="CI5" s="373"/>
      <c r="CJ5" s="373"/>
      <c r="CK5" s="373"/>
      <c r="CL5" s="373"/>
      <c r="CM5" s="373"/>
      <c r="CN5" s="373"/>
      <c r="CO5" s="373"/>
      <c r="CP5" s="373"/>
      <c r="CQ5" s="373"/>
      <c r="CR5" s="373"/>
      <c r="CS5" s="429"/>
      <c r="CT5" s="389">
        <v>85.8</v>
      </c>
      <c r="CU5" s="390"/>
      <c r="CV5" s="390"/>
      <c r="CW5" s="390"/>
      <c r="CX5" s="390"/>
      <c r="CY5" s="390"/>
      <c r="CZ5" s="390"/>
      <c r="DA5" s="391"/>
      <c r="DB5" s="389">
        <v>77.7</v>
      </c>
      <c r="DC5" s="390"/>
      <c r="DD5" s="390"/>
      <c r="DE5" s="390"/>
      <c r="DF5" s="390"/>
      <c r="DG5" s="390"/>
      <c r="DH5" s="390"/>
      <c r="DI5" s="391"/>
    </row>
    <row r="6" spans="1:119" ht="18.75" customHeight="1" x14ac:dyDescent="0.15">
      <c r="A6" s="181"/>
      <c r="B6" s="565" t="s">
        <v>99</v>
      </c>
      <c r="C6" s="443"/>
      <c r="D6" s="443"/>
      <c r="E6" s="566"/>
      <c r="F6" s="566"/>
      <c r="G6" s="566"/>
      <c r="H6" s="566"/>
      <c r="I6" s="566"/>
      <c r="J6" s="566"/>
      <c r="K6" s="566"/>
      <c r="L6" s="566" t="s">
        <v>100</v>
      </c>
      <c r="M6" s="566"/>
      <c r="N6" s="566"/>
      <c r="O6" s="566"/>
      <c r="P6" s="566"/>
      <c r="Q6" s="566"/>
      <c r="R6" s="441"/>
      <c r="S6" s="441"/>
      <c r="T6" s="441"/>
      <c r="U6" s="441"/>
      <c r="V6" s="572"/>
      <c r="W6" s="500" t="s">
        <v>101</v>
      </c>
      <c r="X6" s="442"/>
      <c r="Y6" s="442"/>
      <c r="Z6" s="442"/>
      <c r="AA6" s="442"/>
      <c r="AB6" s="443"/>
      <c r="AC6" s="577" t="s">
        <v>102</v>
      </c>
      <c r="AD6" s="578"/>
      <c r="AE6" s="578"/>
      <c r="AF6" s="578"/>
      <c r="AG6" s="578"/>
      <c r="AH6" s="578"/>
      <c r="AI6" s="578"/>
      <c r="AJ6" s="578"/>
      <c r="AK6" s="578"/>
      <c r="AL6" s="579"/>
      <c r="AM6" s="478" t="s">
        <v>103</v>
      </c>
      <c r="AN6" s="393"/>
      <c r="AO6" s="393"/>
      <c r="AP6" s="393"/>
      <c r="AQ6" s="393"/>
      <c r="AR6" s="393"/>
      <c r="AS6" s="393"/>
      <c r="AT6" s="394"/>
      <c r="AU6" s="466" t="s">
        <v>96</v>
      </c>
      <c r="AV6" s="467"/>
      <c r="AW6" s="467"/>
      <c r="AX6" s="467"/>
      <c r="AY6" s="399" t="s">
        <v>104</v>
      </c>
      <c r="AZ6" s="400"/>
      <c r="BA6" s="400"/>
      <c r="BB6" s="400"/>
      <c r="BC6" s="400"/>
      <c r="BD6" s="400"/>
      <c r="BE6" s="400"/>
      <c r="BF6" s="400"/>
      <c r="BG6" s="400"/>
      <c r="BH6" s="400"/>
      <c r="BI6" s="400"/>
      <c r="BJ6" s="400"/>
      <c r="BK6" s="400"/>
      <c r="BL6" s="400"/>
      <c r="BM6" s="401"/>
      <c r="BN6" s="419">
        <v>629110</v>
      </c>
      <c r="BO6" s="420"/>
      <c r="BP6" s="420"/>
      <c r="BQ6" s="420"/>
      <c r="BR6" s="420"/>
      <c r="BS6" s="420"/>
      <c r="BT6" s="420"/>
      <c r="BU6" s="421"/>
      <c r="BV6" s="419">
        <v>958023</v>
      </c>
      <c r="BW6" s="420"/>
      <c r="BX6" s="420"/>
      <c r="BY6" s="420"/>
      <c r="BZ6" s="420"/>
      <c r="CA6" s="420"/>
      <c r="CB6" s="420"/>
      <c r="CC6" s="421"/>
      <c r="CD6" s="428" t="s">
        <v>105</v>
      </c>
      <c r="CE6" s="373"/>
      <c r="CF6" s="373"/>
      <c r="CG6" s="373"/>
      <c r="CH6" s="373"/>
      <c r="CI6" s="373"/>
      <c r="CJ6" s="373"/>
      <c r="CK6" s="373"/>
      <c r="CL6" s="373"/>
      <c r="CM6" s="373"/>
      <c r="CN6" s="373"/>
      <c r="CO6" s="373"/>
      <c r="CP6" s="373"/>
      <c r="CQ6" s="373"/>
      <c r="CR6" s="373"/>
      <c r="CS6" s="429"/>
      <c r="CT6" s="562">
        <v>87.6</v>
      </c>
      <c r="CU6" s="563"/>
      <c r="CV6" s="563"/>
      <c r="CW6" s="563"/>
      <c r="CX6" s="563"/>
      <c r="CY6" s="563"/>
      <c r="CZ6" s="563"/>
      <c r="DA6" s="564"/>
      <c r="DB6" s="562">
        <v>84.3</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8" t="s">
        <v>106</v>
      </c>
      <c r="AN7" s="393"/>
      <c r="AO7" s="393"/>
      <c r="AP7" s="393"/>
      <c r="AQ7" s="393"/>
      <c r="AR7" s="393"/>
      <c r="AS7" s="393"/>
      <c r="AT7" s="394"/>
      <c r="AU7" s="466" t="s">
        <v>96</v>
      </c>
      <c r="AV7" s="467"/>
      <c r="AW7" s="467"/>
      <c r="AX7" s="467"/>
      <c r="AY7" s="399" t="s">
        <v>107</v>
      </c>
      <c r="AZ7" s="400"/>
      <c r="BA7" s="400"/>
      <c r="BB7" s="400"/>
      <c r="BC7" s="400"/>
      <c r="BD7" s="400"/>
      <c r="BE7" s="400"/>
      <c r="BF7" s="400"/>
      <c r="BG7" s="400"/>
      <c r="BH7" s="400"/>
      <c r="BI7" s="400"/>
      <c r="BJ7" s="400"/>
      <c r="BK7" s="400"/>
      <c r="BL7" s="400"/>
      <c r="BM7" s="401"/>
      <c r="BN7" s="419">
        <v>263108</v>
      </c>
      <c r="BO7" s="420"/>
      <c r="BP7" s="420"/>
      <c r="BQ7" s="420"/>
      <c r="BR7" s="420"/>
      <c r="BS7" s="420"/>
      <c r="BT7" s="420"/>
      <c r="BU7" s="421"/>
      <c r="BV7" s="419">
        <v>423942</v>
      </c>
      <c r="BW7" s="420"/>
      <c r="BX7" s="420"/>
      <c r="BY7" s="420"/>
      <c r="BZ7" s="420"/>
      <c r="CA7" s="420"/>
      <c r="CB7" s="420"/>
      <c r="CC7" s="421"/>
      <c r="CD7" s="428" t="s">
        <v>108</v>
      </c>
      <c r="CE7" s="373"/>
      <c r="CF7" s="373"/>
      <c r="CG7" s="373"/>
      <c r="CH7" s="373"/>
      <c r="CI7" s="373"/>
      <c r="CJ7" s="373"/>
      <c r="CK7" s="373"/>
      <c r="CL7" s="373"/>
      <c r="CM7" s="373"/>
      <c r="CN7" s="373"/>
      <c r="CO7" s="373"/>
      <c r="CP7" s="373"/>
      <c r="CQ7" s="373"/>
      <c r="CR7" s="373"/>
      <c r="CS7" s="429"/>
      <c r="CT7" s="419">
        <v>5677349</v>
      </c>
      <c r="CU7" s="420"/>
      <c r="CV7" s="420"/>
      <c r="CW7" s="420"/>
      <c r="CX7" s="420"/>
      <c r="CY7" s="420"/>
      <c r="CZ7" s="420"/>
      <c r="DA7" s="421"/>
      <c r="DB7" s="419">
        <v>6034623</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90"/>
      <c r="X8" s="491"/>
      <c r="Y8" s="491"/>
      <c r="Z8" s="491"/>
      <c r="AA8" s="491"/>
      <c r="AB8" s="501"/>
      <c r="AC8" s="582"/>
      <c r="AD8" s="583"/>
      <c r="AE8" s="583"/>
      <c r="AF8" s="583"/>
      <c r="AG8" s="583"/>
      <c r="AH8" s="583"/>
      <c r="AI8" s="583"/>
      <c r="AJ8" s="583"/>
      <c r="AK8" s="583"/>
      <c r="AL8" s="584"/>
      <c r="AM8" s="478" t="s">
        <v>109</v>
      </c>
      <c r="AN8" s="393"/>
      <c r="AO8" s="393"/>
      <c r="AP8" s="393"/>
      <c r="AQ8" s="393"/>
      <c r="AR8" s="393"/>
      <c r="AS8" s="393"/>
      <c r="AT8" s="394"/>
      <c r="AU8" s="466" t="s">
        <v>110</v>
      </c>
      <c r="AV8" s="467"/>
      <c r="AW8" s="467"/>
      <c r="AX8" s="467"/>
      <c r="AY8" s="399" t="s">
        <v>111</v>
      </c>
      <c r="AZ8" s="400"/>
      <c r="BA8" s="400"/>
      <c r="BB8" s="400"/>
      <c r="BC8" s="400"/>
      <c r="BD8" s="400"/>
      <c r="BE8" s="400"/>
      <c r="BF8" s="400"/>
      <c r="BG8" s="400"/>
      <c r="BH8" s="400"/>
      <c r="BI8" s="400"/>
      <c r="BJ8" s="400"/>
      <c r="BK8" s="400"/>
      <c r="BL8" s="400"/>
      <c r="BM8" s="401"/>
      <c r="BN8" s="419">
        <v>366002</v>
      </c>
      <c r="BO8" s="420"/>
      <c r="BP8" s="420"/>
      <c r="BQ8" s="420"/>
      <c r="BR8" s="420"/>
      <c r="BS8" s="420"/>
      <c r="BT8" s="420"/>
      <c r="BU8" s="421"/>
      <c r="BV8" s="419">
        <v>534081</v>
      </c>
      <c r="BW8" s="420"/>
      <c r="BX8" s="420"/>
      <c r="BY8" s="420"/>
      <c r="BZ8" s="420"/>
      <c r="CA8" s="420"/>
      <c r="CB8" s="420"/>
      <c r="CC8" s="421"/>
      <c r="CD8" s="428" t="s">
        <v>112</v>
      </c>
      <c r="CE8" s="373"/>
      <c r="CF8" s="373"/>
      <c r="CG8" s="373"/>
      <c r="CH8" s="373"/>
      <c r="CI8" s="373"/>
      <c r="CJ8" s="373"/>
      <c r="CK8" s="373"/>
      <c r="CL8" s="373"/>
      <c r="CM8" s="373"/>
      <c r="CN8" s="373"/>
      <c r="CO8" s="373"/>
      <c r="CP8" s="373"/>
      <c r="CQ8" s="373"/>
      <c r="CR8" s="373"/>
      <c r="CS8" s="429"/>
      <c r="CT8" s="522">
        <v>0.85</v>
      </c>
      <c r="CU8" s="523"/>
      <c r="CV8" s="523"/>
      <c r="CW8" s="523"/>
      <c r="CX8" s="523"/>
      <c r="CY8" s="523"/>
      <c r="CZ8" s="523"/>
      <c r="DA8" s="524"/>
      <c r="DB8" s="522">
        <v>0.87</v>
      </c>
      <c r="DC8" s="523"/>
      <c r="DD8" s="523"/>
      <c r="DE8" s="523"/>
      <c r="DF8" s="523"/>
      <c r="DG8" s="523"/>
      <c r="DH8" s="523"/>
      <c r="DI8" s="524"/>
    </row>
    <row r="9" spans="1:119" ht="18.75" customHeight="1" thickBot="1" x14ac:dyDescent="0.2">
      <c r="A9" s="181"/>
      <c r="B9" s="551" t="s">
        <v>113</v>
      </c>
      <c r="C9" s="552"/>
      <c r="D9" s="552"/>
      <c r="E9" s="552"/>
      <c r="F9" s="552"/>
      <c r="G9" s="552"/>
      <c r="H9" s="552"/>
      <c r="I9" s="552"/>
      <c r="J9" s="552"/>
      <c r="K9" s="472"/>
      <c r="L9" s="553" t="s">
        <v>114</v>
      </c>
      <c r="M9" s="554"/>
      <c r="N9" s="554"/>
      <c r="O9" s="554"/>
      <c r="P9" s="554"/>
      <c r="Q9" s="555"/>
      <c r="R9" s="556">
        <v>18568</v>
      </c>
      <c r="S9" s="557"/>
      <c r="T9" s="557"/>
      <c r="U9" s="557"/>
      <c r="V9" s="558"/>
      <c r="W9" s="488" t="s">
        <v>115</v>
      </c>
      <c r="X9" s="489"/>
      <c r="Y9" s="489"/>
      <c r="Z9" s="489"/>
      <c r="AA9" s="489"/>
      <c r="AB9" s="489"/>
      <c r="AC9" s="489"/>
      <c r="AD9" s="489"/>
      <c r="AE9" s="489"/>
      <c r="AF9" s="489"/>
      <c r="AG9" s="489"/>
      <c r="AH9" s="489"/>
      <c r="AI9" s="489"/>
      <c r="AJ9" s="489"/>
      <c r="AK9" s="489"/>
      <c r="AL9" s="559"/>
      <c r="AM9" s="478" t="s">
        <v>116</v>
      </c>
      <c r="AN9" s="393"/>
      <c r="AO9" s="393"/>
      <c r="AP9" s="393"/>
      <c r="AQ9" s="393"/>
      <c r="AR9" s="393"/>
      <c r="AS9" s="393"/>
      <c r="AT9" s="394"/>
      <c r="AU9" s="466" t="s">
        <v>117</v>
      </c>
      <c r="AV9" s="467"/>
      <c r="AW9" s="467"/>
      <c r="AX9" s="467"/>
      <c r="AY9" s="399" t="s">
        <v>118</v>
      </c>
      <c r="AZ9" s="400"/>
      <c r="BA9" s="400"/>
      <c r="BB9" s="400"/>
      <c r="BC9" s="400"/>
      <c r="BD9" s="400"/>
      <c r="BE9" s="400"/>
      <c r="BF9" s="400"/>
      <c r="BG9" s="400"/>
      <c r="BH9" s="400"/>
      <c r="BI9" s="400"/>
      <c r="BJ9" s="400"/>
      <c r="BK9" s="400"/>
      <c r="BL9" s="400"/>
      <c r="BM9" s="401"/>
      <c r="BN9" s="419">
        <v>-168079</v>
      </c>
      <c r="BO9" s="420"/>
      <c r="BP9" s="420"/>
      <c r="BQ9" s="420"/>
      <c r="BR9" s="420"/>
      <c r="BS9" s="420"/>
      <c r="BT9" s="420"/>
      <c r="BU9" s="421"/>
      <c r="BV9" s="419">
        <v>271762</v>
      </c>
      <c r="BW9" s="420"/>
      <c r="BX9" s="420"/>
      <c r="BY9" s="420"/>
      <c r="BZ9" s="420"/>
      <c r="CA9" s="420"/>
      <c r="CB9" s="420"/>
      <c r="CC9" s="421"/>
      <c r="CD9" s="428" t="s">
        <v>119</v>
      </c>
      <c r="CE9" s="373"/>
      <c r="CF9" s="373"/>
      <c r="CG9" s="373"/>
      <c r="CH9" s="373"/>
      <c r="CI9" s="373"/>
      <c r="CJ9" s="373"/>
      <c r="CK9" s="373"/>
      <c r="CL9" s="373"/>
      <c r="CM9" s="373"/>
      <c r="CN9" s="373"/>
      <c r="CO9" s="373"/>
      <c r="CP9" s="373"/>
      <c r="CQ9" s="373"/>
      <c r="CR9" s="373"/>
      <c r="CS9" s="429"/>
      <c r="CT9" s="389">
        <v>9.1999999999999993</v>
      </c>
      <c r="CU9" s="390"/>
      <c r="CV9" s="390"/>
      <c r="CW9" s="390"/>
      <c r="CX9" s="390"/>
      <c r="CY9" s="390"/>
      <c r="CZ9" s="390"/>
      <c r="DA9" s="391"/>
      <c r="DB9" s="389">
        <v>9.4</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120</v>
      </c>
      <c r="M10" s="393"/>
      <c r="N10" s="393"/>
      <c r="O10" s="393"/>
      <c r="P10" s="393"/>
      <c r="Q10" s="394"/>
      <c r="R10" s="395">
        <v>19497</v>
      </c>
      <c r="S10" s="396"/>
      <c r="T10" s="396"/>
      <c r="U10" s="396"/>
      <c r="V10" s="398"/>
      <c r="W10" s="560"/>
      <c r="X10" s="370"/>
      <c r="Y10" s="370"/>
      <c r="Z10" s="370"/>
      <c r="AA10" s="370"/>
      <c r="AB10" s="370"/>
      <c r="AC10" s="370"/>
      <c r="AD10" s="370"/>
      <c r="AE10" s="370"/>
      <c r="AF10" s="370"/>
      <c r="AG10" s="370"/>
      <c r="AH10" s="370"/>
      <c r="AI10" s="370"/>
      <c r="AJ10" s="370"/>
      <c r="AK10" s="370"/>
      <c r="AL10" s="561"/>
      <c r="AM10" s="478" t="s">
        <v>121</v>
      </c>
      <c r="AN10" s="393"/>
      <c r="AO10" s="393"/>
      <c r="AP10" s="393"/>
      <c r="AQ10" s="393"/>
      <c r="AR10" s="393"/>
      <c r="AS10" s="393"/>
      <c r="AT10" s="394"/>
      <c r="AU10" s="466" t="s">
        <v>122</v>
      </c>
      <c r="AV10" s="467"/>
      <c r="AW10" s="467"/>
      <c r="AX10" s="467"/>
      <c r="AY10" s="399" t="s">
        <v>123</v>
      </c>
      <c r="AZ10" s="400"/>
      <c r="BA10" s="400"/>
      <c r="BB10" s="400"/>
      <c r="BC10" s="400"/>
      <c r="BD10" s="400"/>
      <c r="BE10" s="400"/>
      <c r="BF10" s="400"/>
      <c r="BG10" s="400"/>
      <c r="BH10" s="400"/>
      <c r="BI10" s="400"/>
      <c r="BJ10" s="400"/>
      <c r="BK10" s="400"/>
      <c r="BL10" s="400"/>
      <c r="BM10" s="401"/>
      <c r="BN10" s="419">
        <v>510010</v>
      </c>
      <c r="BO10" s="420"/>
      <c r="BP10" s="420"/>
      <c r="BQ10" s="420"/>
      <c r="BR10" s="420"/>
      <c r="BS10" s="420"/>
      <c r="BT10" s="420"/>
      <c r="BU10" s="421"/>
      <c r="BV10" s="419">
        <v>800007</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125</v>
      </c>
      <c r="M11" s="375"/>
      <c r="N11" s="375"/>
      <c r="O11" s="375"/>
      <c r="P11" s="375"/>
      <c r="Q11" s="376"/>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8" t="s">
        <v>127</v>
      </c>
      <c r="AN11" s="393"/>
      <c r="AO11" s="393"/>
      <c r="AP11" s="393"/>
      <c r="AQ11" s="393"/>
      <c r="AR11" s="393"/>
      <c r="AS11" s="393"/>
      <c r="AT11" s="394"/>
      <c r="AU11" s="466" t="s">
        <v>122</v>
      </c>
      <c r="AV11" s="467"/>
      <c r="AW11" s="467"/>
      <c r="AX11" s="467"/>
      <c r="AY11" s="399" t="s">
        <v>128</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129</v>
      </c>
      <c r="CE11" s="373"/>
      <c r="CF11" s="373"/>
      <c r="CG11" s="373"/>
      <c r="CH11" s="373"/>
      <c r="CI11" s="373"/>
      <c r="CJ11" s="373"/>
      <c r="CK11" s="373"/>
      <c r="CL11" s="373"/>
      <c r="CM11" s="373"/>
      <c r="CN11" s="373"/>
      <c r="CO11" s="373"/>
      <c r="CP11" s="373"/>
      <c r="CQ11" s="373"/>
      <c r="CR11" s="373"/>
      <c r="CS11" s="429"/>
      <c r="CT11" s="522" t="s">
        <v>130</v>
      </c>
      <c r="CU11" s="523"/>
      <c r="CV11" s="523"/>
      <c r="CW11" s="523"/>
      <c r="CX11" s="523"/>
      <c r="CY11" s="523"/>
      <c r="CZ11" s="523"/>
      <c r="DA11" s="524"/>
      <c r="DB11" s="522" t="s">
        <v>131</v>
      </c>
      <c r="DC11" s="523"/>
      <c r="DD11" s="523"/>
      <c r="DE11" s="523"/>
      <c r="DF11" s="523"/>
      <c r="DG11" s="523"/>
      <c r="DH11" s="523"/>
      <c r="DI11" s="524"/>
    </row>
    <row r="12" spans="1:119" ht="18.75" customHeight="1" x14ac:dyDescent="0.15">
      <c r="A12" s="181"/>
      <c r="B12" s="525" t="s">
        <v>132</v>
      </c>
      <c r="C12" s="526"/>
      <c r="D12" s="526"/>
      <c r="E12" s="526"/>
      <c r="F12" s="526"/>
      <c r="G12" s="526"/>
      <c r="H12" s="526"/>
      <c r="I12" s="526"/>
      <c r="J12" s="526"/>
      <c r="K12" s="527"/>
      <c r="L12" s="534" t="s">
        <v>133</v>
      </c>
      <c r="M12" s="535"/>
      <c r="N12" s="535"/>
      <c r="O12" s="535"/>
      <c r="P12" s="535"/>
      <c r="Q12" s="536"/>
      <c r="R12" s="537">
        <v>17611</v>
      </c>
      <c r="S12" s="538"/>
      <c r="T12" s="538"/>
      <c r="U12" s="538"/>
      <c r="V12" s="539"/>
      <c r="W12" s="540" t="s">
        <v>1</v>
      </c>
      <c r="X12" s="467"/>
      <c r="Y12" s="467"/>
      <c r="Z12" s="467"/>
      <c r="AA12" s="467"/>
      <c r="AB12" s="541"/>
      <c r="AC12" s="542" t="s">
        <v>134</v>
      </c>
      <c r="AD12" s="543"/>
      <c r="AE12" s="543"/>
      <c r="AF12" s="543"/>
      <c r="AG12" s="544"/>
      <c r="AH12" s="542" t="s">
        <v>135</v>
      </c>
      <c r="AI12" s="543"/>
      <c r="AJ12" s="543"/>
      <c r="AK12" s="543"/>
      <c r="AL12" s="545"/>
      <c r="AM12" s="478" t="s">
        <v>136</v>
      </c>
      <c r="AN12" s="393"/>
      <c r="AO12" s="393"/>
      <c r="AP12" s="393"/>
      <c r="AQ12" s="393"/>
      <c r="AR12" s="393"/>
      <c r="AS12" s="393"/>
      <c r="AT12" s="394"/>
      <c r="AU12" s="466" t="s">
        <v>122</v>
      </c>
      <c r="AV12" s="467"/>
      <c r="AW12" s="467"/>
      <c r="AX12" s="467"/>
      <c r="AY12" s="399" t="s">
        <v>137</v>
      </c>
      <c r="AZ12" s="400"/>
      <c r="BA12" s="400"/>
      <c r="BB12" s="400"/>
      <c r="BC12" s="400"/>
      <c r="BD12" s="400"/>
      <c r="BE12" s="400"/>
      <c r="BF12" s="400"/>
      <c r="BG12" s="400"/>
      <c r="BH12" s="400"/>
      <c r="BI12" s="400"/>
      <c r="BJ12" s="400"/>
      <c r="BK12" s="400"/>
      <c r="BL12" s="400"/>
      <c r="BM12" s="401"/>
      <c r="BN12" s="419">
        <v>488449</v>
      </c>
      <c r="BO12" s="420"/>
      <c r="BP12" s="420"/>
      <c r="BQ12" s="420"/>
      <c r="BR12" s="420"/>
      <c r="BS12" s="420"/>
      <c r="BT12" s="420"/>
      <c r="BU12" s="421"/>
      <c r="BV12" s="419">
        <v>240000</v>
      </c>
      <c r="BW12" s="420"/>
      <c r="BX12" s="420"/>
      <c r="BY12" s="420"/>
      <c r="BZ12" s="420"/>
      <c r="CA12" s="420"/>
      <c r="CB12" s="420"/>
      <c r="CC12" s="421"/>
      <c r="CD12" s="428" t="s">
        <v>138</v>
      </c>
      <c r="CE12" s="373"/>
      <c r="CF12" s="373"/>
      <c r="CG12" s="373"/>
      <c r="CH12" s="373"/>
      <c r="CI12" s="373"/>
      <c r="CJ12" s="373"/>
      <c r="CK12" s="373"/>
      <c r="CL12" s="373"/>
      <c r="CM12" s="373"/>
      <c r="CN12" s="373"/>
      <c r="CO12" s="373"/>
      <c r="CP12" s="373"/>
      <c r="CQ12" s="373"/>
      <c r="CR12" s="373"/>
      <c r="CS12" s="429"/>
      <c r="CT12" s="522" t="s">
        <v>130</v>
      </c>
      <c r="CU12" s="523"/>
      <c r="CV12" s="523"/>
      <c r="CW12" s="523"/>
      <c r="CX12" s="523"/>
      <c r="CY12" s="523"/>
      <c r="CZ12" s="523"/>
      <c r="DA12" s="524"/>
      <c r="DB12" s="522" t="s">
        <v>139</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9" t="s">
        <v>140</v>
      </c>
      <c r="N13" s="510"/>
      <c r="O13" s="510"/>
      <c r="P13" s="510"/>
      <c r="Q13" s="511"/>
      <c r="R13" s="512">
        <v>17331</v>
      </c>
      <c r="S13" s="513"/>
      <c r="T13" s="513"/>
      <c r="U13" s="513"/>
      <c r="V13" s="514"/>
      <c r="W13" s="500" t="s">
        <v>141</v>
      </c>
      <c r="X13" s="442"/>
      <c r="Y13" s="442"/>
      <c r="Z13" s="442"/>
      <c r="AA13" s="442"/>
      <c r="AB13" s="443"/>
      <c r="AC13" s="395">
        <v>437</v>
      </c>
      <c r="AD13" s="396"/>
      <c r="AE13" s="396"/>
      <c r="AF13" s="396"/>
      <c r="AG13" s="397"/>
      <c r="AH13" s="395">
        <v>443</v>
      </c>
      <c r="AI13" s="396"/>
      <c r="AJ13" s="396"/>
      <c r="AK13" s="396"/>
      <c r="AL13" s="398"/>
      <c r="AM13" s="478" t="s">
        <v>142</v>
      </c>
      <c r="AN13" s="393"/>
      <c r="AO13" s="393"/>
      <c r="AP13" s="393"/>
      <c r="AQ13" s="393"/>
      <c r="AR13" s="393"/>
      <c r="AS13" s="393"/>
      <c r="AT13" s="394"/>
      <c r="AU13" s="466" t="s">
        <v>143</v>
      </c>
      <c r="AV13" s="467"/>
      <c r="AW13" s="467"/>
      <c r="AX13" s="467"/>
      <c r="AY13" s="399" t="s">
        <v>144</v>
      </c>
      <c r="AZ13" s="400"/>
      <c r="BA13" s="400"/>
      <c r="BB13" s="400"/>
      <c r="BC13" s="400"/>
      <c r="BD13" s="400"/>
      <c r="BE13" s="400"/>
      <c r="BF13" s="400"/>
      <c r="BG13" s="400"/>
      <c r="BH13" s="400"/>
      <c r="BI13" s="400"/>
      <c r="BJ13" s="400"/>
      <c r="BK13" s="400"/>
      <c r="BL13" s="400"/>
      <c r="BM13" s="401"/>
      <c r="BN13" s="419">
        <v>-146518</v>
      </c>
      <c r="BO13" s="420"/>
      <c r="BP13" s="420"/>
      <c r="BQ13" s="420"/>
      <c r="BR13" s="420"/>
      <c r="BS13" s="420"/>
      <c r="BT13" s="420"/>
      <c r="BU13" s="421"/>
      <c r="BV13" s="419">
        <v>831769</v>
      </c>
      <c r="BW13" s="420"/>
      <c r="BX13" s="420"/>
      <c r="BY13" s="420"/>
      <c r="BZ13" s="420"/>
      <c r="CA13" s="420"/>
      <c r="CB13" s="420"/>
      <c r="CC13" s="421"/>
      <c r="CD13" s="428" t="s">
        <v>145</v>
      </c>
      <c r="CE13" s="373"/>
      <c r="CF13" s="373"/>
      <c r="CG13" s="373"/>
      <c r="CH13" s="373"/>
      <c r="CI13" s="373"/>
      <c r="CJ13" s="373"/>
      <c r="CK13" s="373"/>
      <c r="CL13" s="373"/>
      <c r="CM13" s="373"/>
      <c r="CN13" s="373"/>
      <c r="CO13" s="373"/>
      <c r="CP13" s="373"/>
      <c r="CQ13" s="373"/>
      <c r="CR13" s="373"/>
      <c r="CS13" s="429"/>
      <c r="CT13" s="389">
        <v>9.1</v>
      </c>
      <c r="CU13" s="390"/>
      <c r="CV13" s="390"/>
      <c r="CW13" s="390"/>
      <c r="CX13" s="390"/>
      <c r="CY13" s="390"/>
      <c r="CZ13" s="390"/>
      <c r="DA13" s="391"/>
      <c r="DB13" s="389">
        <v>8.8000000000000007</v>
      </c>
      <c r="DC13" s="390"/>
      <c r="DD13" s="390"/>
      <c r="DE13" s="390"/>
      <c r="DF13" s="390"/>
      <c r="DG13" s="390"/>
      <c r="DH13" s="390"/>
      <c r="DI13" s="391"/>
    </row>
    <row r="14" spans="1:119" ht="18.75" customHeight="1" thickBot="1" x14ac:dyDescent="0.2">
      <c r="A14" s="181"/>
      <c r="B14" s="528"/>
      <c r="C14" s="529"/>
      <c r="D14" s="529"/>
      <c r="E14" s="529"/>
      <c r="F14" s="529"/>
      <c r="G14" s="529"/>
      <c r="H14" s="529"/>
      <c r="I14" s="529"/>
      <c r="J14" s="529"/>
      <c r="K14" s="530"/>
      <c r="L14" s="502" t="s">
        <v>146</v>
      </c>
      <c r="M14" s="546"/>
      <c r="N14" s="546"/>
      <c r="O14" s="546"/>
      <c r="P14" s="546"/>
      <c r="Q14" s="547"/>
      <c r="R14" s="512">
        <v>17836</v>
      </c>
      <c r="S14" s="513"/>
      <c r="T14" s="513"/>
      <c r="U14" s="513"/>
      <c r="V14" s="514"/>
      <c r="W14" s="515"/>
      <c r="X14" s="445"/>
      <c r="Y14" s="445"/>
      <c r="Z14" s="445"/>
      <c r="AA14" s="445"/>
      <c r="AB14" s="446"/>
      <c r="AC14" s="505">
        <v>4.2</v>
      </c>
      <c r="AD14" s="506"/>
      <c r="AE14" s="506"/>
      <c r="AF14" s="506"/>
      <c r="AG14" s="507"/>
      <c r="AH14" s="505">
        <v>4.2</v>
      </c>
      <c r="AI14" s="506"/>
      <c r="AJ14" s="506"/>
      <c r="AK14" s="506"/>
      <c r="AL14" s="508"/>
      <c r="AM14" s="478"/>
      <c r="AN14" s="393"/>
      <c r="AO14" s="393"/>
      <c r="AP14" s="393"/>
      <c r="AQ14" s="393"/>
      <c r="AR14" s="393"/>
      <c r="AS14" s="393"/>
      <c r="AT14" s="394"/>
      <c r="AU14" s="466"/>
      <c r="AV14" s="467"/>
      <c r="AW14" s="467"/>
      <c r="AX14" s="467"/>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147</v>
      </c>
      <c r="CE14" s="426"/>
      <c r="CF14" s="426"/>
      <c r="CG14" s="426"/>
      <c r="CH14" s="426"/>
      <c r="CI14" s="426"/>
      <c r="CJ14" s="426"/>
      <c r="CK14" s="426"/>
      <c r="CL14" s="426"/>
      <c r="CM14" s="426"/>
      <c r="CN14" s="426"/>
      <c r="CO14" s="426"/>
      <c r="CP14" s="426"/>
      <c r="CQ14" s="426"/>
      <c r="CR14" s="426"/>
      <c r="CS14" s="427"/>
      <c r="CT14" s="516">
        <v>25.2</v>
      </c>
      <c r="CU14" s="517"/>
      <c r="CV14" s="517"/>
      <c r="CW14" s="517"/>
      <c r="CX14" s="517"/>
      <c r="CY14" s="517"/>
      <c r="CZ14" s="517"/>
      <c r="DA14" s="518"/>
      <c r="DB14" s="516">
        <v>7.7</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9" t="s">
        <v>148</v>
      </c>
      <c r="N15" s="510"/>
      <c r="O15" s="510"/>
      <c r="P15" s="510"/>
      <c r="Q15" s="511"/>
      <c r="R15" s="512">
        <v>17614</v>
      </c>
      <c r="S15" s="513"/>
      <c r="T15" s="513"/>
      <c r="U15" s="513"/>
      <c r="V15" s="514"/>
      <c r="W15" s="500" t="s">
        <v>149</v>
      </c>
      <c r="X15" s="442"/>
      <c r="Y15" s="442"/>
      <c r="Z15" s="442"/>
      <c r="AA15" s="442"/>
      <c r="AB15" s="443"/>
      <c r="AC15" s="395">
        <v>2422</v>
      </c>
      <c r="AD15" s="396"/>
      <c r="AE15" s="396"/>
      <c r="AF15" s="396"/>
      <c r="AG15" s="397"/>
      <c r="AH15" s="395">
        <v>2515</v>
      </c>
      <c r="AI15" s="396"/>
      <c r="AJ15" s="396"/>
      <c r="AK15" s="396"/>
      <c r="AL15" s="398"/>
      <c r="AM15" s="478"/>
      <c r="AN15" s="393"/>
      <c r="AO15" s="393"/>
      <c r="AP15" s="393"/>
      <c r="AQ15" s="393"/>
      <c r="AR15" s="393"/>
      <c r="AS15" s="393"/>
      <c r="AT15" s="394"/>
      <c r="AU15" s="466"/>
      <c r="AV15" s="467"/>
      <c r="AW15" s="467"/>
      <c r="AX15" s="467"/>
      <c r="AY15" s="411" t="s">
        <v>150</v>
      </c>
      <c r="AZ15" s="412"/>
      <c r="BA15" s="412"/>
      <c r="BB15" s="412"/>
      <c r="BC15" s="412"/>
      <c r="BD15" s="412"/>
      <c r="BE15" s="412"/>
      <c r="BF15" s="412"/>
      <c r="BG15" s="412"/>
      <c r="BH15" s="412"/>
      <c r="BI15" s="412"/>
      <c r="BJ15" s="412"/>
      <c r="BK15" s="412"/>
      <c r="BL15" s="412"/>
      <c r="BM15" s="413"/>
      <c r="BN15" s="414">
        <v>3773841</v>
      </c>
      <c r="BO15" s="415"/>
      <c r="BP15" s="415"/>
      <c r="BQ15" s="415"/>
      <c r="BR15" s="415"/>
      <c r="BS15" s="415"/>
      <c r="BT15" s="415"/>
      <c r="BU15" s="416"/>
      <c r="BV15" s="414">
        <v>3723533</v>
      </c>
      <c r="BW15" s="415"/>
      <c r="BX15" s="415"/>
      <c r="BY15" s="415"/>
      <c r="BZ15" s="415"/>
      <c r="CA15" s="415"/>
      <c r="CB15" s="415"/>
      <c r="CC15" s="416"/>
      <c r="CD15" s="519" t="s">
        <v>151</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502" t="s">
        <v>152</v>
      </c>
      <c r="M16" s="503"/>
      <c r="N16" s="503"/>
      <c r="O16" s="503"/>
      <c r="P16" s="503"/>
      <c r="Q16" s="504"/>
      <c r="R16" s="497" t="s">
        <v>153</v>
      </c>
      <c r="S16" s="498"/>
      <c r="T16" s="498"/>
      <c r="U16" s="498"/>
      <c r="V16" s="499"/>
      <c r="W16" s="515"/>
      <c r="X16" s="445"/>
      <c r="Y16" s="445"/>
      <c r="Z16" s="445"/>
      <c r="AA16" s="445"/>
      <c r="AB16" s="446"/>
      <c r="AC16" s="505">
        <v>23.3</v>
      </c>
      <c r="AD16" s="506"/>
      <c r="AE16" s="506"/>
      <c r="AF16" s="506"/>
      <c r="AG16" s="507"/>
      <c r="AH16" s="505">
        <v>23.7</v>
      </c>
      <c r="AI16" s="506"/>
      <c r="AJ16" s="506"/>
      <c r="AK16" s="506"/>
      <c r="AL16" s="508"/>
      <c r="AM16" s="478"/>
      <c r="AN16" s="393"/>
      <c r="AO16" s="393"/>
      <c r="AP16" s="393"/>
      <c r="AQ16" s="393"/>
      <c r="AR16" s="393"/>
      <c r="AS16" s="393"/>
      <c r="AT16" s="394"/>
      <c r="AU16" s="466"/>
      <c r="AV16" s="467"/>
      <c r="AW16" s="467"/>
      <c r="AX16" s="467"/>
      <c r="AY16" s="399" t="s">
        <v>154</v>
      </c>
      <c r="AZ16" s="400"/>
      <c r="BA16" s="400"/>
      <c r="BB16" s="400"/>
      <c r="BC16" s="400"/>
      <c r="BD16" s="400"/>
      <c r="BE16" s="400"/>
      <c r="BF16" s="400"/>
      <c r="BG16" s="400"/>
      <c r="BH16" s="400"/>
      <c r="BI16" s="400"/>
      <c r="BJ16" s="400"/>
      <c r="BK16" s="400"/>
      <c r="BL16" s="400"/>
      <c r="BM16" s="401"/>
      <c r="BN16" s="419">
        <v>4480038</v>
      </c>
      <c r="BO16" s="420"/>
      <c r="BP16" s="420"/>
      <c r="BQ16" s="420"/>
      <c r="BR16" s="420"/>
      <c r="BS16" s="420"/>
      <c r="BT16" s="420"/>
      <c r="BU16" s="421"/>
      <c r="BV16" s="419">
        <v>4463911</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1"/>
      <c r="C17" s="532"/>
      <c r="D17" s="532"/>
      <c r="E17" s="532"/>
      <c r="F17" s="532"/>
      <c r="G17" s="532"/>
      <c r="H17" s="532"/>
      <c r="I17" s="532"/>
      <c r="J17" s="532"/>
      <c r="K17" s="533"/>
      <c r="L17" s="195"/>
      <c r="M17" s="494" t="s">
        <v>155</v>
      </c>
      <c r="N17" s="495"/>
      <c r="O17" s="495"/>
      <c r="P17" s="495"/>
      <c r="Q17" s="496"/>
      <c r="R17" s="497" t="s">
        <v>156</v>
      </c>
      <c r="S17" s="498"/>
      <c r="T17" s="498"/>
      <c r="U17" s="498"/>
      <c r="V17" s="499"/>
      <c r="W17" s="500" t="s">
        <v>157</v>
      </c>
      <c r="X17" s="442"/>
      <c r="Y17" s="442"/>
      <c r="Z17" s="442"/>
      <c r="AA17" s="442"/>
      <c r="AB17" s="443"/>
      <c r="AC17" s="395">
        <v>7521</v>
      </c>
      <c r="AD17" s="396"/>
      <c r="AE17" s="396"/>
      <c r="AF17" s="396"/>
      <c r="AG17" s="397"/>
      <c r="AH17" s="395">
        <v>7671</v>
      </c>
      <c r="AI17" s="396"/>
      <c r="AJ17" s="396"/>
      <c r="AK17" s="396"/>
      <c r="AL17" s="398"/>
      <c r="AM17" s="478"/>
      <c r="AN17" s="393"/>
      <c r="AO17" s="393"/>
      <c r="AP17" s="393"/>
      <c r="AQ17" s="393"/>
      <c r="AR17" s="393"/>
      <c r="AS17" s="393"/>
      <c r="AT17" s="394"/>
      <c r="AU17" s="466"/>
      <c r="AV17" s="467"/>
      <c r="AW17" s="467"/>
      <c r="AX17" s="467"/>
      <c r="AY17" s="399" t="s">
        <v>158</v>
      </c>
      <c r="AZ17" s="400"/>
      <c r="BA17" s="400"/>
      <c r="BB17" s="400"/>
      <c r="BC17" s="400"/>
      <c r="BD17" s="400"/>
      <c r="BE17" s="400"/>
      <c r="BF17" s="400"/>
      <c r="BG17" s="400"/>
      <c r="BH17" s="400"/>
      <c r="BI17" s="400"/>
      <c r="BJ17" s="400"/>
      <c r="BK17" s="400"/>
      <c r="BL17" s="400"/>
      <c r="BM17" s="401"/>
      <c r="BN17" s="419">
        <v>4835329</v>
      </c>
      <c r="BO17" s="420"/>
      <c r="BP17" s="420"/>
      <c r="BQ17" s="420"/>
      <c r="BR17" s="420"/>
      <c r="BS17" s="420"/>
      <c r="BT17" s="420"/>
      <c r="BU17" s="421"/>
      <c r="BV17" s="419">
        <v>4770760</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159</v>
      </c>
      <c r="C18" s="472"/>
      <c r="D18" s="472"/>
      <c r="E18" s="473"/>
      <c r="F18" s="473"/>
      <c r="G18" s="473"/>
      <c r="H18" s="473"/>
      <c r="I18" s="473"/>
      <c r="J18" s="473"/>
      <c r="K18" s="473"/>
      <c r="L18" s="474">
        <v>135.74</v>
      </c>
      <c r="M18" s="474"/>
      <c r="N18" s="474"/>
      <c r="O18" s="474"/>
      <c r="P18" s="474"/>
      <c r="Q18" s="474"/>
      <c r="R18" s="475"/>
      <c r="S18" s="475"/>
      <c r="T18" s="475"/>
      <c r="U18" s="475"/>
      <c r="V18" s="476"/>
      <c r="W18" s="490"/>
      <c r="X18" s="491"/>
      <c r="Y18" s="491"/>
      <c r="Z18" s="491"/>
      <c r="AA18" s="491"/>
      <c r="AB18" s="501"/>
      <c r="AC18" s="383">
        <v>72.5</v>
      </c>
      <c r="AD18" s="384"/>
      <c r="AE18" s="384"/>
      <c r="AF18" s="384"/>
      <c r="AG18" s="477"/>
      <c r="AH18" s="383">
        <v>72.2</v>
      </c>
      <c r="AI18" s="384"/>
      <c r="AJ18" s="384"/>
      <c r="AK18" s="384"/>
      <c r="AL18" s="385"/>
      <c r="AM18" s="478"/>
      <c r="AN18" s="393"/>
      <c r="AO18" s="393"/>
      <c r="AP18" s="393"/>
      <c r="AQ18" s="393"/>
      <c r="AR18" s="393"/>
      <c r="AS18" s="393"/>
      <c r="AT18" s="394"/>
      <c r="AU18" s="466"/>
      <c r="AV18" s="467"/>
      <c r="AW18" s="467"/>
      <c r="AX18" s="467"/>
      <c r="AY18" s="399" t="s">
        <v>160</v>
      </c>
      <c r="AZ18" s="400"/>
      <c r="BA18" s="400"/>
      <c r="BB18" s="400"/>
      <c r="BC18" s="400"/>
      <c r="BD18" s="400"/>
      <c r="BE18" s="400"/>
      <c r="BF18" s="400"/>
      <c r="BG18" s="400"/>
      <c r="BH18" s="400"/>
      <c r="BI18" s="400"/>
      <c r="BJ18" s="400"/>
      <c r="BK18" s="400"/>
      <c r="BL18" s="400"/>
      <c r="BM18" s="401"/>
      <c r="BN18" s="419">
        <v>5437669</v>
      </c>
      <c r="BO18" s="420"/>
      <c r="BP18" s="420"/>
      <c r="BQ18" s="420"/>
      <c r="BR18" s="420"/>
      <c r="BS18" s="420"/>
      <c r="BT18" s="420"/>
      <c r="BU18" s="421"/>
      <c r="BV18" s="419">
        <v>5205328</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161</v>
      </c>
      <c r="C19" s="472"/>
      <c r="D19" s="472"/>
      <c r="E19" s="473"/>
      <c r="F19" s="473"/>
      <c r="G19" s="473"/>
      <c r="H19" s="473"/>
      <c r="I19" s="473"/>
      <c r="J19" s="473"/>
      <c r="K19" s="473"/>
      <c r="L19" s="479">
        <v>137</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493"/>
      <c r="AM19" s="478"/>
      <c r="AN19" s="393"/>
      <c r="AO19" s="393"/>
      <c r="AP19" s="393"/>
      <c r="AQ19" s="393"/>
      <c r="AR19" s="393"/>
      <c r="AS19" s="393"/>
      <c r="AT19" s="394"/>
      <c r="AU19" s="466"/>
      <c r="AV19" s="467"/>
      <c r="AW19" s="467"/>
      <c r="AX19" s="467"/>
      <c r="AY19" s="399" t="s">
        <v>162</v>
      </c>
      <c r="AZ19" s="400"/>
      <c r="BA19" s="400"/>
      <c r="BB19" s="400"/>
      <c r="BC19" s="400"/>
      <c r="BD19" s="400"/>
      <c r="BE19" s="400"/>
      <c r="BF19" s="400"/>
      <c r="BG19" s="400"/>
      <c r="BH19" s="400"/>
      <c r="BI19" s="400"/>
      <c r="BJ19" s="400"/>
      <c r="BK19" s="400"/>
      <c r="BL19" s="400"/>
      <c r="BM19" s="401"/>
      <c r="BN19" s="419">
        <v>9209253</v>
      </c>
      <c r="BO19" s="420"/>
      <c r="BP19" s="420"/>
      <c r="BQ19" s="420"/>
      <c r="BR19" s="420"/>
      <c r="BS19" s="420"/>
      <c r="BT19" s="420"/>
      <c r="BU19" s="421"/>
      <c r="BV19" s="419">
        <v>9440979</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163</v>
      </c>
      <c r="C20" s="472"/>
      <c r="D20" s="472"/>
      <c r="E20" s="473"/>
      <c r="F20" s="473"/>
      <c r="G20" s="473"/>
      <c r="H20" s="473"/>
      <c r="I20" s="473"/>
      <c r="J20" s="473"/>
      <c r="K20" s="473"/>
      <c r="L20" s="479">
        <v>6442</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75"/>
      <c r="AO20" s="375"/>
      <c r="AP20" s="375"/>
      <c r="AQ20" s="375"/>
      <c r="AR20" s="375"/>
      <c r="AS20" s="375"/>
      <c r="AT20" s="376"/>
      <c r="AU20" s="485"/>
      <c r="AV20" s="486"/>
      <c r="AW20" s="486"/>
      <c r="AX20" s="487"/>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68" t="s">
        <v>164</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32" t="s">
        <v>165</v>
      </c>
      <c r="C22" s="433"/>
      <c r="D22" s="434"/>
      <c r="E22" s="441" t="s">
        <v>1</v>
      </c>
      <c r="F22" s="442"/>
      <c r="G22" s="442"/>
      <c r="H22" s="442"/>
      <c r="I22" s="442"/>
      <c r="J22" s="442"/>
      <c r="K22" s="443"/>
      <c r="L22" s="441" t="s">
        <v>166</v>
      </c>
      <c r="M22" s="442"/>
      <c r="N22" s="442"/>
      <c r="O22" s="442"/>
      <c r="P22" s="443"/>
      <c r="Q22" s="447" t="s">
        <v>167</v>
      </c>
      <c r="R22" s="448"/>
      <c r="S22" s="448"/>
      <c r="T22" s="448"/>
      <c r="U22" s="448"/>
      <c r="V22" s="449"/>
      <c r="W22" s="453" t="s">
        <v>168</v>
      </c>
      <c r="X22" s="433"/>
      <c r="Y22" s="434"/>
      <c r="Z22" s="441" t="s">
        <v>1</v>
      </c>
      <c r="AA22" s="442"/>
      <c r="AB22" s="442"/>
      <c r="AC22" s="442"/>
      <c r="AD22" s="442"/>
      <c r="AE22" s="442"/>
      <c r="AF22" s="442"/>
      <c r="AG22" s="443"/>
      <c r="AH22" s="458" t="s">
        <v>169</v>
      </c>
      <c r="AI22" s="442"/>
      <c r="AJ22" s="442"/>
      <c r="AK22" s="442"/>
      <c r="AL22" s="443"/>
      <c r="AM22" s="458" t="s">
        <v>170</v>
      </c>
      <c r="AN22" s="459"/>
      <c r="AO22" s="459"/>
      <c r="AP22" s="459"/>
      <c r="AQ22" s="459"/>
      <c r="AR22" s="460"/>
      <c r="AS22" s="447" t="s">
        <v>167</v>
      </c>
      <c r="AT22" s="448"/>
      <c r="AU22" s="448"/>
      <c r="AV22" s="448"/>
      <c r="AW22" s="448"/>
      <c r="AX22" s="464"/>
      <c r="AY22" s="411" t="s">
        <v>171</v>
      </c>
      <c r="AZ22" s="412"/>
      <c r="BA22" s="412"/>
      <c r="BB22" s="412"/>
      <c r="BC22" s="412"/>
      <c r="BD22" s="412"/>
      <c r="BE22" s="412"/>
      <c r="BF22" s="412"/>
      <c r="BG22" s="412"/>
      <c r="BH22" s="412"/>
      <c r="BI22" s="412"/>
      <c r="BJ22" s="412"/>
      <c r="BK22" s="412"/>
      <c r="BL22" s="412"/>
      <c r="BM22" s="413"/>
      <c r="BN22" s="414">
        <v>8897036</v>
      </c>
      <c r="BO22" s="415"/>
      <c r="BP22" s="415"/>
      <c r="BQ22" s="415"/>
      <c r="BR22" s="415"/>
      <c r="BS22" s="415"/>
      <c r="BT22" s="415"/>
      <c r="BU22" s="416"/>
      <c r="BV22" s="414">
        <v>8782518</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35"/>
      <c r="C23" s="436"/>
      <c r="D23" s="437"/>
      <c r="E23" s="444"/>
      <c r="F23" s="445"/>
      <c r="G23" s="445"/>
      <c r="H23" s="445"/>
      <c r="I23" s="445"/>
      <c r="J23" s="445"/>
      <c r="K23" s="446"/>
      <c r="L23" s="444"/>
      <c r="M23" s="445"/>
      <c r="N23" s="445"/>
      <c r="O23" s="445"/>
      <c r="P23" s="446"/>
      <c r="Q23" s="450"/>
      <c r="R23" s="451"/>
      <c r="S23" s="451"/>
      <c r="T23" s="451"/>
      <c r="U23" s="451"/>
      <c r="V23" s="452"/>
      <c r="W23" s="454"/>
      <c r="X23" s="436"/>
      <c r="Y23" s="437"/>
      <c r="Z23" s="444"/>
      <c r="AA23" s="445"/>
      <c r="AB23" s="445"/>
      <c r="AC23" s="445"/>
      <c r="AD23" s="445"/>
      <c r="AE23" s="445"/>
      <c r="AF23" s="445"/>
      <c r="AG23" s="446"/>
      <c r="AH23" s="444"/>
      <c r="AI23" s="445"/>
      <c r="AJ23" s="445"/>
      <c r="AK23" s="445"/>
      <c r="AL23" s="446"/>
      <c r="AM23" s="461"/>
      <c r="AN23" s="462"/>
      <c r="AO23" s="462"/>
      <c r="AP23" s="462"/>
      <c r="AQ23" s="462"/>
      <c r="AR23" s="463"/>
      <c r="AS23" s="450"/>
      <c r="AT23" s="451"/>
      <c r="AU23" s="451"/>
      <c r="AV23" s="451"/>
      <c r="AW23" s="451"/>
      <c r="AX23" s="465"/>
      <c r="AY23" s="399" t="s">
        <v>172</v>
      </c>
      <c r="AZ23" s="400"/>
      <c r="BA23" s="400"/>
      <c r="BB23" s="400"/>
      <c r="BC23" s="400"/>
      <c r="BD23" s="400"/>
      <c r="BE23" s="400"/>
      <c r="BF23" s="400"/>
      <c r="BG23" s="400"/>
      <c r="BH23" s="400"/>
      <c r="BI23" s="400"/>
      <c r="BJ23" s="400"/>
      <c r="BK23" s="400"/>
      <c r="BL23" s="400"/>
      <c r="BM23" s="401"/>
      <c r="BN23" s="419">
        <v>4957948</v>
      </c>
      <c r="BO23" s="420"/>
      <c r="BP23" s="420"/>
      <c r="BQ23" s="420"/>
      <c r="BR23" s="420"/>
      <c r="BS23" s="420"/>
      <c r="BT23" s="420"/>
      <c r="BU23" s="421"/>
      <c r="BV23" s="419">
        <v>5003031</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35"/>
      <c r="C24" s="436"/>
      <c r="D24" s="437"/>
      <c r="E24" s="392" t="s">
        <v>173</v>
      </c>
      <c r="F24" s="393"/>
      <c r="G24" s="393"/>
      <c r="H24" s="393"/>
      <c r="I24" s="393"/>
      <c r="J24" s="393"/>
      <c r="K24" s="394"/>
      <c r="L24" s="395">
        <v>1</v>
      </c>
      <c r="M24" s="396"/>
      <c r="N24" s="396"/>
      <c r="O24" s="396"/>
      <c r="P24" s="397"/>
      <c r="Q24" s="395">
        <v>7600</v>
      </c>
      <c r="R24" s="396"/>
      <c r="S24" s="396"/>
      <c r="T24" s="396"/>
      <c r="U24" s="396"/>
      <c r="V24" s="397"/>
      <c r="W24" s="454"/>
      <c r="X24" s="436"/>
      <c r="Y24" s="437"/>
      <c r="Z24" s="392" t="s">
        <v>174</v>
      </c>
      <c r="AA24" s="393"/>
      <c r="AB24" s="393"/>
      <c r="AC24" s="393"/>
      <c r="AD24" s="393"/>
      <c r="AE24" s="393"/>
      <c r="AF24" s="393"/>
      <c r="AG24" s="394"/>
      <c r="AH24" s="395">
        <v>212</v>
      </c>
      <c r="AI24" s="396"/>
      <c r="AJ24" s="396"/>
      <c r="AK24" s="396"/>
      <c r="AL24" s="397"/>
      <c r="AM24" s="395">
        <v>666316</v>
      </c>
      <c r="AN24" s="396"/>
      <c r="AO24" s="396"/>
      <c r="AP24" s="396"/>
      <c r="AQ24" s="396"/>
      <c r="AR24" s="397"/>
      <c r="AS24" s="395">
        <v>3143</v>
      </c>
      <c r="AT24" s="396"/>
      <c r="AU24" s="396"/>
      <c r="AV24" s="396"/>
      <c r="AW24" s="396"/>
      <c r="AX24" s="398"/>
      <c r="AY24" s="386" t="s">
        <v>175</v>
      </c>
      <c r="AZ24" s="387"/>
      <c r="BA24" s="387"/>
      <c r="BB24" s="387"/>
      <c r="BC24" s="387"/>
      <c r="BD24" s="387"/>
      <c r="BE24" s="387"/>
      <c r="BF24" s="387"/>
      <c r="BG24" s="387"/>
      <c r="BH24" s="387"/>
      <c r="BI24" s="387"/>
      <c r="BJ24" s="387"/>
      <c r="BK24" s="387"/>
      <c r="BL24" s="387"/>
      <c r="BM24" s="388"/>
      <c r="BN24" s="419">
        <v>4618520</v>
      </c>
      <c r="BO24" s="420"/>
      <c r="BP24" s="420"/>
      <c r="BQ24" s="420"/>
      <c r="BR24" s="420"/>
      <c r="BS24" s="420"/>
      <c r="BT24" s="420"/>
      <c r="BU24" s="421"/>
      <c r="BV24" s="419">
        <v>4254662</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35"/>
      <c r="C25" s="436"/>
      <c r="D25" s="437"/>
      <c r="E25" s="392" t="s">
        <v>176</v>
      </c>
      <c r="F25" s="393"/>
      <c r="G25" s="393"/>
      <c r="H25" s="393"/>
      <c r="I25" s="393"/>
      <c r="J25" s="393"/>
      <c r="K25" s="394"/>
      <c r="L25" s="395">
        <v>1</v>
      </c>
      <c r="M25" s="396"/>
      <c r="N25" s="396"/>
      <c r="O25" s="396"/>
      <c r="P25" s="397"/>
      <c r="Q25" s="395">
        <v>6200</v>
      </c>
      <c r="R25" s="396"/>
      <c r="S25" s="396"/>
      <c r="T25" s="396"/>
      <c r="U25" s="396"/>
      <c r="V25" s="397"/>
      <c r="W25" s="454"/>
      <c r="X25" s="436"/>
      <c r="Y25" s="437"/>
      <c r="Z25" s="392" t="s">
        <v>177</v>
      </c>
      <c r="AA25" s="393"/>
      <c r="AB25" s="393"/>
      <c r="AC25" s="393"/>
      <c r="AD25" s="393"/>
      <c r="AE25" s="393"/>
      <c r="AF25" s="393"/>
      <c r="AG25" s="394"/>
      <c r="AH25" s="395" t="s">
        <v>139</v>
      </c>
      <c r="AI25" s="396"/>
      <c r="AJ25" s="396"/>
      <c r="AK25" s="396"/>
      <c r="AL25" s="397"/>
      <c r="AM25" s="395" t="s">
        <v>130</v>
      </c>
      <c r="AN25" s="396"/>
      <c r="AO25" s="396"/>
      <c r="AP25" s="396"/>
      <c r="AQ25" s="396"/>
      <c r="AR25" s="397"/>
      <c r="AS25" s="395" t="s">
        <v>130</v>
      </c>
      <c r="AT25" s="396"/>
      <c r="AU25" s="396"/>
      <c r="AV25" s="396"/>
      <c r="AW25" s="396"/>
      <c r="AX25" s="398"/>
      <c r="AY25" s="411" t="s">
        <v>178</v>
      </c>
      <c r="AZ25" s="412"/>
      <c r="BA25" s="412"/>
      <c r="BB25" s="412"/>
      <c r="BC25" s="412"/>
      <c r="BD25" s="412"/>
      <c r="BE25" s="412"/>
      <c r="BF25" s="412"/>
      <c r="BG25" s="412"/>
      <c r="BH25" s="412"/>
      <c r="BI25" s="412"/>
      <c r="BJ25" s="412"/>
      <c r="BK25" s="412"/>
      <c r="BL25" s="412"/>
      <c r="BM25" s="413"/>
      <c r="BN25" s="414">
        <v>841101</v>
      </c>
      <c r="BO25" s="415"/>
      <c r="BP25" s="415"/>
      <c r="BQ25" s="415"/>
      <c r="BR25" s="415"/>
      <c r="BS25" s="415"/>
      <c r="BT25" s="415"/>
      <c r="BU25" s="416"/>
      <c r="BV25" s="414">
        <v>1033132</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35"/>
      <c r="C26" s="436"/>
      <c r="D26" s="437"/>
      <c r="E26" s="392" t="s">
        <v>179</v>
      </c>
      <c r="F26" s="393"/>
      <c r="G26" s="393"/>
      <c r="H26" s="393"/>
      <c r="I26" s="393"/>
      <c r="J26" s="393"/>
      <c r="K26" s="394"/>
      <c r="L26" s="395">
        <v>1</v>
      </c>
      <c r="M26" s="396"/>
      <c r="N26" s="396"/>
      <c r="O26" s="396"/>
      <c r="P26" s="397"/>
      <c r="Q26" s="395">
        <v>5900</v>
      </c>
      <c r="R26" s="396"/>
      <c r="S26" s="396"/>
      <c r="T26" s="396"/>
      <c r="U26" s="396"/>
      <c r="V26" s="397"/>
      <c r="W26" s="454"/>
      <c r="X26" s="436"/>
      <c r="Y26" s="437"/>
      <c r="Z26" s="392" t="s">
        <v>180</v>
      </c>
      <c r="AA26" s="430"/>
      <c r="AB26" s="430"/>
      <c r="AC26" s="430"/>
      <c r="AD26" s="430"/>
      <c r="AE26" s="430"/>
      <c r="AF26" s="430"/>
      <c r="AG26" s="431"/>
      <c r="AH26" s="395">
        <v>3</v>
      </c>
      <c r="AI26" s="396"/>
      <c r="AJ26" s="396"/>
      <c r="AK26" s="396"/>
      <c r="AL26" s="397"/>
      <c r="AM26" s="395">
        <v>8565</v>
      </c>
      <c r="AN26" s="396"/>
      <c r="AO26" s="396"/>
      <c r="AP26" s="396"/>
      <c r="AQ26" s="396"/>
      <c r="AR26" s="397"/>
      <c r="AS26" s="395">
        <v>2855</v>
      </c>
      <c r="AT26" s="396"/>
      <c r="AU26" s="396"/>
      <c r="AV26" s="396"/>
      <c r="AW26" s="396"/>
      <c r="AX26" s="398"/>
      <c r="AY26" s="428" t="s">
        <v>181</v>
      </c>
      <c r="AZ26" s="373"/>
      <c r="BA26" s="373"/>
      <c r="BB26" s="373"/>
      <c r="BC26" s="373"/>
      <c r="BD26" s="373"/>
      <c r="BE26" s="373"/>
      <c r="BF26" s="373"/>
      <c r="BG26" s="373"/>
      <c r="BH26" s="373"/>
      <c r="BI26" s="373"/>
      <c r="BJ26" s="373"/>
      <c r="BK26" s="373"/>
      <c r="BL26" s="373"/>
      <c r="BM26" s="429"/>
      <c r="BN26" s="419" t="s">
        <v>130</v>
      </c>
      <c r="BO26" s="420"/>
      <c r="BP26" s="420"/>
      <c r="BQ26" s="420"/>
      <c r="BR26" s="420"/>
      <c r="BS26" s="420"/>
      <c r="BT26" s="420"/>
      <c r="BU26" s="421"/>
      <c r="BV26" s="419" t="s">
        <v>139</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35"/>
      <c r="C27" s="436"/>
      <c r="D27" s="437"/>
      <c r="E27" s="392" t="s">
        <v>182</v>
      </c>
      <c r="F27" s="393"/>
      <c r="G27" s="393"/>
      <c r="H27" s="393"/>
      <c r="I27" s="393"/>
      <c r="J27" s="393"/>
      <c r="K27" s="394"/>
      <c r="L27" s="395">
        <v>1</v>
      </c>
      <c r="M27" s="396"/>
      <c r="N27" s="396"/>
      <c r="O27" s="396"/>
      <c r="P27" s="397"/>
      <c r="Q27" s="395">
        <v>3200</v>
      </c>
      <c r="R27" s="396"/>
      <c r="S27" s="396"/>
      <c r="T27" s="396"/>
      <c r="U27" s="396"/>
      <c r="V27" s="397"/>
      <c r="W27" s="454"/>
      <c r="X27" s="436"/>
      <c r="Y27" s="437"/>
      <c r="Z27" s="392" t="s">
        <v>183</v>
      </c>
      <c r="AA27" s="393"/>
      <c r="AB27" s="393"/>
      <c r="AC27" s="393"/>
      <c r="AD27" s="393"/>
      <c r="AE27" s="393"/>
      <c r="AF27" s="393"/>
      <c r="AG27" s="394"/>
      <c r="AH27" s="395">
        <v>3</v>
      </c>
      <c r="AI27" s="396"/>
      <c r="AJ27" s="396"/>
      <c r="AK27" s="396"/>
      <c r="AL27" s="397"/>
      <c r="AM27" s="395">
        <v>11544</v>
      </c>
      <c r="AN27" s="396"/>
      <c r="AO27" s="396"/>
      <c r="AP27" s="396"/>
      <c r="AQ27" s="396"/>
      <c r="AR27" s="397"/>
      <c r="AS27" s="395">
        <v>3848</v>
      </c>
      <c r="AT27" s="396"/>
      <c r="AU27" s="396"/>
      <c r="AV27" s="396"/>
      <c r="AW27" s="396"/>
      <c r="AX27" s="398"/>
      <c r="AY27" s="425" t="s">
        <v>184</v>
      </c>
      <c r="AZ27" s="426"/>
      <c r="BA27" s="426"/>
      <c r="BB27" s="426"/>
      <c r="BC27" s="426"/>
      <c r="BD27" s="426"/>
      <c r="BE27" s="426"/>
      <c r="BF27" s="426"/>
      <c r="BG27" s="426"/>
      <c r="BH27" s="426"/>
      <c r="BI27" s="426"/>
      <c r="BJ27" s="426"/>
      <c r="BK27" s="426"/>
      <c r="BL27" s="426"/>
      <c r="BM27" s="427"/>
      <c r="BN27" s="422">
        <v>724144</v>
      </c>
      <c r="BO27" s="423"/>
      <c r="BP27" s="423"/>
      <c r="BQ27" s="423"/>
      <c r="BR27" s="423"/>
      <c r="BS27" s="423"/>
      <c r="BT27" s="423"/>
      <c r="BU27" s="424"/>
      <c r="BV27" s="422">
        <v>728304</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35"/>
      <c r="C28" s="436"/>
      <c r="D28" s="437"/>
      <c r="E28" s="392" t="s">
        <v>185</v>
      </c>
      <c r="F28" s="393"/>
      <c r="G28" s="393"/>
      <c r="H28" s="393"/>
      <c r="I28" s="393"/>
      <c r="J28" s="393"/>
      <c r="K28" s="394"/>
      <c r="L28" s="395">
        <v>1</v>
      </c>
      <c r="M28" s="396"/>
      <c r="N28" s="396"/>
      <c r="O28" s="396"/>
      <c r="P28" s="397"/>
      <c r="Q28" s="395">
        <v>2800</v>
      </c>
      <c r="R28" s="396"/>
      <c r="S28" s="396"/>
      <c r="T28" s="396"/>
      <c r="U28" s="396"/>
      <c r="V28" s="397"/>
      <c r="W28" s="454"/>
      <c r="X28" s="436"/>
      <c r="Y28" s="437"/>
      <c r="Z28" s="392" t="s">
        <v>186</v>
      </c>
      <c r="AA28" s="393"/>
      <c r="AB28" s="393"/>
      <c r="AC28" s="393"/>
      <c r="AD28" s="393"/>
      <c r="AE28" s="393"/>
      <c r="AF28" s="393"/>
      <c r="AG28" s="394"/>
      <c r="AH28" s="395" t="s">
        <v>130</v>
      </c>
      <c r="AI28" s="396"/>
      <c r="AJ28" s="396"/>
      <c r="AK28" s="396"/>
      <c r="AL28" s="397"/>
      <c r="AM28" s="395" t="s">
        <v>130</v>
      </c>
      <c r="AN28" s="396"/>
      <c r="AO28" s="396"/>
      <c r="AP28" s="396"/>
      <c r="AQ28" s="396"/>
      <c r="AR28" s="397"/>
      <c r="AS28" s="395" t="s">
        <v>130</v>
      </c>
      <c r="AT28" s="396"/>
      <c r="AU28" s="396"/>
      <c r="AV28" s="396"/>
      <c r="AW28" s="396"/>
      <c r="AX28" s="398"/>
      <c r="AY28" s="402" t="s">
        <v>187</v>
      </c>
      <c r="AZ28" s="403"/>
      <c r="BA28" s="403"/>
      <c r="BB28" s="404"/>
      <c r="BC28" s="411" t="s">
        <v>50</v>
      </c>
      <c r="BD28" s="412"/>
      <c r="BE28" s="412"/>
      <c r="BF28" s="412"/>
      <c r="BG28" s="412"/>
      <c r="BH28" s="412"/>
      <c r="BI28" s="412"/>
      <c r="BJ28" s="412"/>
      <c r="BK28" s="412"/>
      <c r="BL28" s="412"/>
      <c r="BM28" s="413"/>
      <c r="BN28" s="414">
        <v>1293119</v>
      </c>
      <c r="BO28" s="415"/>
      <c r="BP28" s="415"/>
      <c r="BQ28" s="415"/>
      <c r="BR28" s="415"/>
      <c r="BS28" s="415"/>
      <c r="BT28" s="415"/>
      <c r="BU28" s="416"/>
      <c r="BV28" s="414">
        <v>1271558</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35"/>
      <c r="C29" s="436"/>
      <c r="D29" s="437"/>
      <c r="E29" s="392" t="s">
        <v>188</v>
      </c>
      <c r="F29" s="393"/>
      <c r="G29" s="393"/>
      <c r="H29" s="393"/>
      <c r="I29" s="393"/>
      <c r="J29" s="393"/>
      <c r="K29" s="394"/>
      <c r="L29" s="395">
        <v>11</v>
      </c>
      <c r="M29" s="396"/>
      <c r="N29" s="396"/>
      <c r="O29" s="396"/>
      <c r="P29" s="397"/>
      <c r="Q29" s="395">
        <v>2600</v>
      </c>
      <c r="R29" s="396"/>
      <c r="S29" s="396"/>
      <c r="T29" s="396"/>
      <c r="U29" s="396"/>
      <c r="V29" s="397"/>
      <c r="W29" s="455"/>
      <c r="X29" s="456"/>
      <c r="Y29" s="457"/>
      <c r="Z29" s="392" t="s">
        <v>189</v>
      </c>
      <c r="AA29" s="393"/>
      <c r="AB29" s="393"/>
      <c r="AC29" s="393"/>
      <c r="AD29" s="393"/>
      <c r="AE29" s="393"/>
      <c r="AF29" s="393"/>
      <c r="AG29" s="394"/>
      <c r="AH29" s="395">
        <v>215</v>
      </c>
      <c r="AI29" s="396"/>
      <c r="AJ29" s="396"/>
      <c r="AK29" s="396"/>
      <c r="AL29" s="397"/>
      <c r="AM29" s="395">
        <v>677860</v>
      </c>
      <c r="AN29" s="396"/>
      <c r="AO29" s="396"/>
      <c r="AP29" s="396"/>
      <c r="AQ29" s="396"/>
      <c r="AR29" s="397"/>
      <c r="AS29" s="395">
        <v>3153</v>
      </c>
      <c r="AT29" s="396"/>
      <c r="AU29" s="396"/>
      <c r="AV29" s="396"/>
      <c r="AW29" s="396"/>
      <c r="AX29" s="398"/>
      <c r="AY29" s="405"/>
      <c r="AZ29" s="406"/>
      <c r="BA29" s="406"/>
      <c r="BB29" s="407"/>
      <c r="BC29" s="399" t="s">
        <v>190</v>
      </c>
      <c r="BD29" s="400"/>
      <c r="BE29" s="400"/>
      <c r="BF29" s="400"/>
      <c r="BG29" s="400"/>
      <c r="BH29" s="400"/>
      <c r="BI29" s="400"/>
      <c r="BJ29" s="400"/>
      <c r="BK29" s="400"/>
      <c r="BL29" s="400"/>
      <c r="BM29" s="401"/>
      <c r="BN29" s="419">
        <v>144197</v>
      </c>
      <c r="BO29" s="420"/>
      <c r="BP29" s="420"/>
      <c r="BQ29" s="420"/>
      <c r="BR29" s="420"/>
      <c r="BS29" s="420"/>
      <c r="BT29" s="420"/>
      <c r="BU29" s="421"/>
      <c r="BV29" s="419">
        <v>144454</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38"/>
      <c r="C30" s="439"/>
      <c r="D30" s="440"/>
      <c r="E30" s="374"/>
      <c r="F30" s="375"/>
      <c r="G30" s="375"/>
      <c r="H30" s="375"/>
      <c r="I30" s="375"/>
      <c r="J30" s="375"/>
      <c r="K30" s="376"/>
      <c r="L30" s="377"/>
      <c r="M30" s="378"/>
      <c r="N30" s="378"/>
      <c r="O30" s="378"/>
      <c r="P30" s="379"/>
      <c r="Q30" s="377"/>
      <c r="R30" s="378"/>
      <c r="S30" s="378"/>
      <c r="T30" s="378"/>
      <c r="U30" s="378"/>
      <c r="V30" s="379"/>
      <c r="W30" s="380" t="s">
        <v>191</v>
      </c>
      <c r="X30" s="381"/>
      <c r="Y30" s="381"/>
      <c r="Z30" s="381"/>
      <c r="AA30" s="381"/>
      <c r="AB30" s="381"/>
      <c r="AC30" s="381"/>
      <c r="AD30" s="381"/>
      <c r="AE30" s="381"/>
      <c r="AF30" s="381"/>
      <c r="AG30" s="382"/>
      <c r="AH30" s="383">
        <v>98.6</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3037913</v>
      </c>
      <c r="BO30" s="423"/>
      <c r="BP30" s="423"/>
      <c r="BQ30" s="423"/>
      <c r="BR30" s="423"/>
      <c r="BS30" s="423"/>
      <c r="BT30" s="423"/>
      <c r="BU30" s="424"/>
      <c r="BV30" s="422">
        <v>3772351</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192</v>
      </c>
      <c r="D32" s="372"/>
      <c r="E32" s="372"/>
      <c r="F32" s="372"/>
      <c r="G32" s="372"/>
      <c r="H32" s="372"/>
      <c r="I32" s="372"/>
      <c r="J32" s="372"/>
      <c r="K32" s="372"/>
      <c r="L32" s="372"/>
      <c r="M32" s="372"/>
      <c r="N32" s="372"/>
      <c r="O32" s="372"/>
      <c r="P32" s="372"/>
      <c r="Q32" s="372"/>
      <c r="R32" s="372"/>
      <c r="S32" s="372"/>
      <c r="U32" s="373" t="s">
        <v>193</v>
      </c>
      <c r="V32" s="373"/>
      <c r="W32" s="373"/>
      <c r="X32" s="373"/>
      <c r="Y32" s="373"/>
      <c r="Z32" s="373"/>
      <c r="AA32" s="373"/>
      <c r="AB32" s="373"/>
      <c r="AC32" s="373"/>
      <c r="AD32" s="373"/>
      <c r="AE32" s="373"/>
      <c r="AF32" s="373"/>
      <c r="AG32" s="373"/>
      <c r="AH32" s="373"/>
      <c r="AI32" s="373"/>
      <c r="AJ32" s="373"/>
      <c r="AK32" s="373"/>
      <c r="AM32" s="373" t="s">
        <v>194</v>
      </c>
      <c r="AN32" s="373"/>
      <c r="AO32" s="373"/>
      <c r="AP32" s="373"/>
      <c r="AQ32" s="373"/>
      <c r="AR32" s="373"/>
      <c r="AS32" s="373"/>
      <c r="AT32" s="373"/>
      <c r="AU32" s="373"/>
      <c r="AV32" s="373"/>
      <c r="AW32" s="373"/>
      <c r="AX32" s="373"/>
      <c r="AY32" s="373"/>
      <c r="AZ32" s="373"/>
      <c r="BA32" s="373"/>
      <c r="BB32" s="373"/>
      <c r="BC32" s="373"/>
      <c r="BE32" s="373" t="s">
        <v>195</v>
      </c>
      <c r="BF32" s="373"/>
      <c r="BG32" s="373"/>
      <c r="BH32" s="373"/>
      <c r="BI32" s="373"/>
      <c r="BJ32" s="373"/>
      <c r="BK32" s="373"/>
      <c r="BL32" s="373"/>
      <c r="BM32" s="373"/>
      <c r="BN32" s="373"/>
      <c r="BO32" s="373"/>
      <c r="BP32" s="373"/>
      <c r="BQ32" s="373"/>
      <c r="BR32" s="373"/>
      <c r="BS32" s="373"/>
      <c r="BT32" s="373"/>
      <c r="BU32" s="373"/>
      <c r="BW32" s="373" t="s">
        <v>196</v>
      </c>
      <c r="BX32" s="373"/>
      <c r="BY32" s="373"/>
      <c r="BZ32" s="373"/>
      <c r="CA32" s="373"/>
      <c r="CB32" s="373"/>
      <c r="CC32" s="373"/>
      <c r="CD32" s="373"/>
      <c r="CE32" s="373"/>
      <c r="CF32" s="373"/>
      <c r="CG32" s="373"/>
      <c r="CH32" s="373"/>
      <c r="CI32" s="373"/>
      <c r="CJ32" s="373"/>
      <c r="CK32" s="373"/>
      <c r="CL32" s="373"/>
      <c r="CM32" s="373"/>
      <c r="CO32" s="373" t="s">
        <v>197</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198</v>
      </c>
      <c r="D33" s="371"/>
      <c r="E33" s="370" t="s">
        <v>199</v>
      </c>
      <c r="F33" s="370"/>
      <c r="G33" s="370"/>
      <c r="H33" s="370"/>
      <c r="I33" s="370"/>
      <c r="J33" s="370"/>
      <c r="K33" s="370"/>
      <c r="L33" s="370"/>
      <c r="M33" s="370"/>
      <c r="N33" s="370"/>
      <c r="O33" s="370"/>
      <c r="P33" s="370"/>
      <c r="Q33" s="370"/>
      <c r="R33" s="370"/>
      <c r="S33" s="370"/>
      <c r="T33" s="206"/>
      <c r="U33" s="371" t="s">
        <v>198</v>
      </c>
      <c r="V33" s="371"/>
      <c r="W33" s="370" t="s">
        <v>200</v>
      </c>
      <c r="X33" s="370"/>
      <c r="Y33" s="370"/>
      <c r="Z33" s="370"/>
      <c r="AA33" s="370"/>
      <c r="AB33" s="370"/>
      <c r="AC33" s="370"/>
      <c r="AD33" s="370"/>
      <c r="AE33" s="370"/>
      <c r="AF33" s="370"/>
      <c r="AG33" s="370"/>
      <c r="AH33" s="370"/>
      <c r="AI33" s="370"/>
      <c r="AJ33" s="370"/>
      <c r="AK33" s="370"/>
      <c r="AL33" s="206"/>
      <c r="AM33" s="371" t="s">
        <v>201</v>
      </c>
      <c r="AN33" s="371"/>
      <c r="AO33" s="370" t="s">
        <v>199</v>
      </c>
      <c r="AP33" s="370"/>
      <c r="AQ33" s="370"/>
      <c r="AR33" s="370"/>
      <c r="AS33" s="370"/>
      <c r="AT33" s="370"/>
      <c r="AU33" s="370"/>
      <c r="AV33" s="370"/>
      <c r="AW33" s="370"/>
      <c r="AX33" s="370"/>
      <c r="AY33" s="370"/>
      <c r="AZ33" s="370"/>
      <c r="BA33" s="370"/>
      <c r="BB33" s="370"/>
      <c r="BC33" s="370"/>
      <c r="BD33" s="207"/>
      <c r="BE33" s="370" t="s">
        <v>202</v>
      </c>
      <c r="BF33" s="370"/>
      <c r="BG33" s="370" t="s">
        <v>203</v>
      </c>
      <c r="BH33" s="370"/>
      <c r="BI33" s="370"/>
      <c r="BJ33" s="370"/>
      <c r="BK33" s="370"/>
      <c r="BL33" s="370"/>
      <c r="BM33" s="370"/>
      <c r="BN33" s="370"/>
      <c r="BO33" s="370"/>
      <c r="BP33" s="370"/>
      <c r="BQ33" s="370"/>
      <c r="BR33" s="370"/>
      <c r="BS33" s="370"/>
      <c r="BT33" s="370"/>
      <c r="BU33" s="370"/>
      <c r="BV33" s="207"/>
      <c r="BW33" s="371" t="s">
        <v>202</v>
      </c>
      <c r="BX33" s="371"/>
      <c r="BY33" s="370" t="s">
        <v>204</v>
      </c>
      <c r="BZ33" s="370"/>
      <c r="CA33" s="370"/>
      <c r="CB33" s="370"/>
      <c r="CC33" s="370"/>
      <c r="CD33" s="370"/>
      <c r="CE33" s="370"/>
      <c r="CF33" s="370"/>
      <c r="CG33" s="370"/>
      <c r="CH33" s="370"/>
      <c r="CI33" s="370"/>
      <c r="CJ33" s="370"/>
      <c r="CK33" s="370"/>
      <c r="CL33" s="370"/>
      <c r="CM33" s="370"/>
      <c r="CN33" s="206"/>
      <c r="CO33" s="371" t="s">
        <v>201</v>
      </c>
      <c r="CP33" s="371"/>
      <c r="CQ33" s="370" t="s">
        <v>205</v>
      </c>
      <c r="CR33" s="370"/>
      <c r="CS33" s="370"/>
      <c r="CT33" s="370"/>
      <c r="CU33" s="370"/>
      <c r="CV33" s="370"/>
      <c r="CW33" s="370"/>
      <c r="CX33" s="370"/>
      <c r="CY33" s="370"/>
      <c r="CZ33" s="370"/>
      <c r="DA33" s="370"/>
      <c r="DB33" s="370"/>
      <c r="DC33" s="370"/>
      <c r="DD33" s="370"/>
      <c r="DE33" s="370"/>
      <c r="DF33" s="206"/>
      <c r="DG33" s="369" t="s">
        <v>206</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4</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7</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f>IF(BG34="","",MAX(C34:D43,U34:V43,AM34:AN43)+1)</f>
        <v>8</v>
      </c>
      <c r="BF34" s="367"/>
      <c r="BG34" s="368" t="str">
        <f>IF('各会計、関係団体の財政状況及び健全化判断比率'!B32="","",'各会計、関係団体の財政状況及び健全化判断比率'!B32)</f>
        <v>下水道事業特別会計</v>
      </c>
      <c r="BH34" s="368"/>
      <c r="BI34" s="368"/>
      <c r="BJ34" s="368"/>
      <c r="BK34" s="368"/>
      <c r="BL34" s="368"/>
      <c r="BM34" s="368"/>
      <c r="BN34" s="368"/>
      <c r="BO34" s="368"/>
      <c r="BP34" s="368"/>
      <c r="BQ34" s="368"/>
      <c r="BR34" s="368"/>
      <c r="BS34" s="368"/>
      <c r="BT34" s="368"/>
      <c r="BU34" s="368"/>
      <c r="BV34" s="181"/>
      <c r="BW34" s="367" t="str">
        <f>IF(BY34="","",MAX(C34:D43,U34:V43,AM34:AN43,BE34:BF43)+1)</f>
        <v/>
      </c>
      <c r="BX34" s="367"/>
      <c r="BY34" s="368" t="str">
        <f>IF('各会計、関係団体の財政状況及び健全化判断比率'!B68="","",'各会計、関係団体の財政状況及び健全化判断比率'!B68)</f>
        <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育英奨学資金特別会計</v>
      </c>
      <c r="F35" s="368"/>
      <c r="G35" s="368"/>
      <c r="H35" s="368"/>
      <c r="I35" s="368"/>
      <c r="J35" s="368"/>
      <c r="K35" s="368"/>
      <c r="L35" s="368"/>
      <c r="M35" s="368"/>
      <c r="N35" s="368"/>
      <c r="O35" s="368"/>
      <c r="P35" s="368"/>
      <c r="Q35" s="368"/>
      <c r="R35" s="368"/>
      <c r="S35" s="368"/>
      <c r="T35" s="181"/>
      <c r="U35" s="367">
        <f>IF(W35="","",U34+1)</f>
        <v>5</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f t="shared" ref="BE35:BE43" si="1">IF(BG35="","",BE34+1)</f>
        <v>9</v>
      </c>
      <c r="BF35" s="367"/>
      <c r="BG35" s="368" t="str">
        <f>IF('各会計、関係団体の財政状況及び健全化判断比率'!B33="","",'各会計、関係団体の財政状況及び健全化判断比率'!B33)</f>
        <v>木質バイオマス発電事業特別会計</v>
      </c>
      <c r="BH35" s="368"/>
      <c r="BI35" s="368"/>
      <c r="BJ35" s="368"/>
      <c r="BK35" s="368"/>
      <c r="BL35" s="368"/>
      <c r="BM35" s="368"/>
      <c r="BN35" s="368"/>
      <c r="BO35" s="368"/>
      <c r="BP35" s="368"/>
      <c r="BQ35" s="368"/>
      <c r="BR35" s="368"/>
      <c r="BS35" s="368"/>
      <c r="BT35" s="368"/>
      <c r="BU35" s="368"/>
      <c r="BV35" s="181"/>
      <c r="BW35" s="367" t="str">
        <f t="shared" ref="BW35:BW43" si="2">IF(BY35="","",BW34+1)</f>
        <v/>
      </c>
      <c r="BX35" s="367"/>
      <c r="BY35" s="368" t="str">
        <f>IF('各会計、関係団体の財政状況及び健全化判断比率'!B69="","",'各会計、関係団体の財政状況及び健全化判断比率'!B69)</f>
        <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f>IF(E36="","",C35+1)</f>
        <v>3</v>
      </c>
      <c r="D36" s="367"/>
      <c r="E36" s="368" t="str">
        <f>IF('各会計、関係団体の財政状況及び健全化判断比率'!B9="","",'各会計、関係団体の財政状況及び健全化判断比率'!B9)</f>
        <v>土地取得特別会計</v>
      </c>
      <c r="F36" s="368"/>
      <c r="G36" s="368"/>
      <c r="H36" s="368"/>
      <c r="I36" s="368"/>
      <c r="J36" s="368"/>
      <c r="K36" s="368"/>
      <c r="L36" s="368"/>
      <c r="M36" s="368"/>
      <c r="N36" s="368"/>
      <c r="O36" s="368"/>
      <c r="P36" s="368"/>
      <c r="Q36" s="368"/>
      <c r="R36" s="368"/>
      <c r="S36" s="368"/>
      <c r="T36" s="181"/>
      <c r="U36" s="367">
        <f t="shared" ref="U36:U43" si="4">IF(W36="","",U35+1)</f>
        <v>6</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f t="shared" si="1"/>
        <v>10</v>
      </c>
      <c r="BF36" s="367"/>
      <c r="BG36" s="368" t="str">
        <f>IF('各会計、関係団体の財政状況及び健全化判断比率'!B34="","",'各会計、関係団体の財政状況及び健全化判断比率'!B34)</f>
        <v>温泉供給事業特別会計</v>
      </c>
      <c r="BH36" s="368"/>
      <c r="BI36" s="368"/>
      <c r="BJ36" s="368"/>
      <c r="BK36" s="368"/>
      <c r="BL36" s="368"/>
      <c r="BM36" s="368"/>
      <c r="BN36" s="368"/>
      <c r="BO36" s="368"/>
      <c r="BP36" s="368"/>
      <c r="BQ36" s="368"/>
      <c r="BR36" s="368"/>
      <c r="BS36" s="368"/>
      <c r="BT36" s="368"/>
      <c r="BU36" s="368"/>
      <c r="BV36" s="181"/>
      <c r="BW36" s="367" t="str">
        <f t="shared" si="2"/>
        <v/>
      </c>
      <c r="BX36" s="367"/>
      <c r="BY36" s="368" t="str">
        <f>IF('各会計、関係団体の財政状況及び健全化判断比率'!B70="","",'各会計、関係団体の財政状況及び健全化判断比率'!B70)</f>
        <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f t="shared" si="1"/>
        <v>11</v>
      </c>
      <c r="BF37" s="367"/>
      <c r="BG37" s="368" t="str">
        <f>IF('各会計、関係団体の財政状況及び健全化判断比率'!B35="","",'各会計、関係団体の財政状況及び健全化判断比率'!B35)</f>
        <v>上野工業団地造成事業特別会計</v>
      </c>
      <c r="BH37" s="368"/>
      <c r="BI37" s="368"/>
      <c r="BJ37" s="368"/>
      <c r="BK37" s="368"/>
      <c r="BL37" s="368"/>
      <c r="BM37" s="368"/>
      <c r="BN37" s="368"/>
      <c r="BO37" s="368"/>
      <c r="BP37" s="368"/>
      <c r="BQ37" s="368"/>
      <c r="BR37" s="368"/>
      <c r="BS37" s="368"/>
      <c r="BT37" s="368"/>
      <c r="BU37" s="368"/>
      <c r="BV37" s="181"/>
      <c r="BW37" s="367" t="str">
        <f t="shared" si="2"/>
        <v/>
      </c>
      <c r="BX37" s="367"/>
      <c r="BY37" s="368" t="str">
        <f>IF('各会計、関係団体の財政状況及び健全化判断比率'!B71="","",'各会計、関係団体の財政状況及び健全化判断比率'!B71)</f>
        <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f t="shared" si="1"/>
        <v>12</v>
      </c>
      <c r="BF38" s="367"/>
      <c r="BG38" s="368" t="str">
        <f>IF('各会計、関係団体の財政状況及び健全化判断比率'!B36="","",'各会計、関係団体の財政状況及び健全化判断比率'!B36)</f>
        <v>小山ＰＡ周辺開発事業特別会計</v>
      </c>
      <c r="BH38" s="368"/>
      <c r="BI38" s="368"/>
      <c r="BJ38" s="368"/>
      <c r="BK38" s="368"/>
      <c r="BL38" s="368"/>
      <c r="BM38" s="368"/>
      <c r="BN38" s="368"/>
      <c r="BO38" s="368"/>
      <c r="BP38" s="368"/>
      <c r="BQ38" s="368"/>
      <c r="BR38" s="368"/>
      <c r="BS38" s="368"/>
      <c r="BT38" s="368"/>
      <c r="BU38" s="368"/>
      <c r="BV38" s="181"/>
      <c r="BW38" s="367" t="str">
        <f t="shared" si="2"/>
        <v/>
      </c>
      <c r="BX38" s="367"/>
      <c r="BY38" s="368" t="str">
        <f>IF('各会計、関係団体の財政状況及び健全化判断比率'!B72="","",'各会計、関係団体の財政状況及び健全化判断比率'!B72)</f>
        <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f t="shared" si="1"/>
        <v>13</v>
      </c>
      <c r="BF39" s="367"/>
      <c r="BG39" s="368" t="str">
        <f>IF('各会計、関係団体の財政状況及び健全化判断比率'!B37="","",'各会計、関係団体の財政状況及び健全化判断比率'!B37)</f>
        <v>宅地造成事業特別会計</v>
      </c>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207</v>
      </c>
      <c r="E46" s="364" t="s">
        <v>208</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209</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210</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211</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212</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213</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214</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215</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m3da10VcnTu5e1684yUuTf24fdJgqGLIee1uq53k/m+s2Q02npwD9j+VcozVr4MRwfXjXdTQMRsAG/8/puOeOg==" saltValue="5GKC/X9UcaPQhZAb3WJIi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151" t="s">
        <v>571</v>
      </c>
      <c r="D34" s="1151"/>
      <c r="E34" s="1152"/>
      <c r="F34" s="32">
        <v>9.5299999999999994</v>
      </c>
      <c r="G34" s="33">
        <v>9.8699999999999992</v>
      </c>
      <c r="H34" s="33">
        <v>4.59</v>
      </c>
      <c r="I34" s="33">
        <v>8.82</v>
      </c>
      <c r="J34" s="34">
        <v>6.42</v>
      </c>
      <c r="K34" s="22"/>
      <c r="L34" s="22"/>
      <c r="M34" s="22"/>
      <c r="N34" s="22"/>
      <c r="O34" s="22"/>
      <c r="P34" s="22"/>
    </row>
    <row r="35" spans="1:16" ht="39" customHeight="1" x14ac:dyDescent="0.15">
      <c r="A35" s="22"/>
      <c r="B35" s="35"/>
      <c r="C35" s="1145" t="s">
        <v>572</v>
      </c>
      <c r="D35" s="1146"/>
      <c r="E35" s="1147"/>
      <c r="F35" s="36">
        <v>1.76</v>
      </c>
      <c r="G35" s="37">
        <v>2.69</v>
      </c>
      <c r="H35" s="37">
        <v>2.68</v>
      </c>
      <c r="I35" s="37">
        <v>2.57</v>
      </c>
      <c r="J35" s="38">
        <v>4.8</v>
      </c>
      <c r="K35" s="22"/>
      <c r="L35" s="22"/>
      <c r="M35" s="22"/>
      <c r="N35" s="22"/>
      <c r="O35" s="22"/>
      <c r="P35" s="22"/>
    </row>
    <row r="36" spans="1:16" ht="39" customHeight="1" x14ac:dyDescent="0.15">
      <c r="A36" s="22"/>
      <c r="B36" s="35"/>
      <c r="C36" s="1145" t="s">
        <v>573</v>
      </c>
      <c r="D36" s="1146"/>
      <c r="E36" s="1147"/>
      <c r="F36" s="36">
        <v>0</v>
      </c>
      <c r="G36" s="37">
        <v>2.4</v>
      </c>
      <c r="H36" s="37">
        <v>1.08</v>
      </c>
      <c r="I36" s="37">
        <v>2.2400000000000002</v>
      </c>
      <c r="J36" s="38">
        <v>2.42</v>
      </c>
      <c r="K36" s="22"/>
      <c r="L36" s="22"/>
      <c r="M36" s="22"/>
      <c r="N36" s="22"/>
      <c r="O36" s="22"/>
      <c r="P36" s="22"/>
    </row>
    <row r="37" spans="1:16" ht="39" customHeight="1" x14ac:dyDescent="0.15">
      <c r="A37" s="22"/>
      <c r="B37" s="35"/>
      <c r="C37" s="1145" t="s">
        <v>574</v>
      </c>
      <c r="D37" s="1146"/>
      <c r="E37" s="1147"/>
      <c r="F37" s="36">
        <v>2.2000000000000002</v>
      </c>
      <c r="G37" s="37">
        <v>2.94</v>
      </c>
      <c r="H37" s="37">
        <v>3.45</v>
      </c>
      <c r="I37" s="37">
        <v>2.79</v>
      </c>
      <c r="J37" s="38">
        <v>2.19</v>
      </c>
      <c r="K37" s="22"/>
      <c r="L37" s="22"/>
      <c r="M37" s="22"/>
      <c r="N37" s="22"/>
      <c r="O37" s="22"/>
      <c r="P37" s="22"/>
    </row>
    <row r="38" spans="1:16" ht="39" customHeight="1" x14ac:dyDescent="0.15">
      <c r="A38" s="22"/>
      <c r="B38" s="35"/>
      <c r="C38" s="1145" t="s">
        <v>575</v>
      </c>
      <c r="D38" s="1146"/>
      <c r="E38" s="1147"/>
      <c r="F38" s="36">
        <v>3.62</v>
      </c>
      <c r="G38" s="37">
        <v>3.07</v>
      </c>
      <c r="H38" s="37">
        <v>2.6</v>
      </c>
      <c r="I38" s="37">
        <v>1.72</v>
      </c>
      <c r="J38" s="38">
        <v>0.87</v>
      </c>
      <c r="K38" s="22"/>
      <c r="L38" s="22"/>
      <c r="M38" s="22"/>
      <c r="N38" s="22"/>
      <c r="O38" s="22"/>
      <c r="P38" s="22"/>
    </row>
    <row r="39" spans="1:16" ht="39" customHeight="1" x14ac:dyDescent="0.15">
      <c r="A39" s="22"/>
      <c r="B39" s="35"/>
      <c r="C39" s="1145" t="s">
        <v>576</v>
      </c>
      <c r="D39" s="1146"/>
      <c r="E39" s="1147"/>
      <c r="F39" s="36">
        <v>0.03</v>
      </c>
      <c r="G39" s="37">
        <v>0.03</v>
      </c>
      <c r="H39" s="37">
        <v>7.0000000000000007E-2</v>
      </c>
      <c r="I39" s="37">
        <v>0.1</v>
      </c>
      <c r="J39" s="38">
        <v>0.34</v>
      </c>
      <c r="K39" s="22"/>
      <c r="L39" s="22"/>
      <c r="M39" s="22"/>
      <c r="N39" s="22"/>
      <c r="O39" s="22"/>
      <c r="P39" s="22"/>
    </row>
    <row r="40" spans="1:16" ht="39" customHeight="1" x14ac:dyDescent="0.15">
      <c r="A40" s="22"/>
      <c r="B40" s="35"/>
      <c r="C40" s="1145" t="s">
        <v>577</v>
      </c>
      <c r="D40" s="1146"/>
      <c r="E40" s="1147"/>
      <c r="F40" s="36">
        <v>0.05</v>
      </c>
      <c r="G40" s="37">
        <v>0.05</v>
      </c>
      <c r="H40" s="37">
        <v>0.05</v>
      </c>
      <c r="I40" s="37">
        <v>0.05</v>
      </c>
      <c r="J40" s="38">
        <v>0.05</v>
      </c>
      <c r="K40" s="22"/>
      <c r="L40" s="22"/>
      <c r="M40" s="22"/>
      <c r="N40" s="22"/>
      <c r="O40" s="22"/>
      <c r="P40" s="22"/>
    </row>
    <row r="41" spans="1:16" ht="39" customHeight="1" x14ac:dyDescent="0.15">
      <c r="A41" s="22"/>
      <c r="B41" s="35"/>
      <c r="C41" s="1145" t="s">
        <v>578</v>
      </c>
      <c r="D41" s="1146"/>
      <c r="E41" s="1147"/>
      <c r="F41" s="36">
        <v>7.0000000000000007E-2</v>
      </c>
      <c r="G41" s="37">
        <v>0.02</v>
      </c>
      <c r="H41" s="37">
        <v>0.02</v>
      </c>
      <c r="I41" s="37">
        <v>0.02</v>
      </c>
      <c r="J41" s="38">
        <v>0.02</v>
      </c>
      <c r="K41" s="22"/>
      <c r="L41" s="22"/>
      <c r="M41" s="22"/>
      <c r="N41" s="22"/>
      <c r="O41" s="22"/>
      <c r="P41" s="22"/>
    </row>
    <row r="42" spans="1:16" ht="39" customHeight="1" x14ac:dyDescent="0.15">
      <c r="A42" s="22"/>
      <c r="B42" s="39"/>
      <c r="C42" s="1145" t="s">
        <v>579</v>
      </c>
      <c r="D42" s="1146"/>
      <c r="E42" s="1147"/>
      <c r="F42" s="36" t="s">
        <v>580</v>
      </c>
      <c r="G42" s="37" t="s">
        <v>581</v>
      </c>
      <c r="H42" s="37" t="s">
        <v>582</v>
      </c>
      <c r="I42" s="37" t="s">
        <v>583</v>
      </c>
      <c r="J42" s="38" t="s">
        <v>521</v>
      </c>
      <c r="K42" s="22"/>
      <c r="L42" s="22"/>
      <c r="M42" s="22"/>
      <c r="N42" s="22"/>
      <c r="O42" s="22"/>
      <c r="P42" s="22"/>
    </row>
    <row r="43" spans="1:16" ht="39" customHeight="1" thickBot="1" x14ac:dyDescent="0.2">
      <c r="A43" s="22"/>
      <c r="B43" s="40"/>
      <c r="C43" s="1148" t="s">
        <v>584</v>
      </c>
      <c r="D43" s="1149"/>
      <c r="E43" s="1150"/>
      <c r="F43" s="41">
        <v>1.68</v>
      </c>
      <c r="G43" s="42">
        <v>14.1</v>
      </c>
      <c r="H43" s="42">
        <v>0.12</v>
      </c>
      <c r="I43" s="42">
        <v>0.06</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lzS5M+ZZ17fnd2nKXl8i6lzMtqeyitGa8nygyenqR+/4zDHDH1mXCwXWOtLiGXjh8Da+7TorRTN//Pz2aBQabQ==" saltValue="RYDLc0QWMpq8PvFsZHvp+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874</v>
      </c>
      <c r="L45" s="60">
        <v>873</v>
      </c>
      <c r="M45" s="60">
        <v>882</v>
      </c>
      <c r="N45" s="60">
        <v>889</v>
      </c>
      <c r="O45" s="61">
        <v>843</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521</v>
      </c>
      <c r="L46" s="64" t="s">
        <v>521</v>
      </c>
      <c r="M46" s="64" t="s">
        <v>521</v>
      </c>
      <c r="N46" s="64" t="s">
        <v>521</v>
      </c>
      <c r="O46" s="65" t="s">
        <v>521</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521</v>
      </c>
      <c r="L47" s="64" t="s">
        <v>521</v>
      </c>
      <c r="M47" s="64" t="s">
        <v>521</v>
      </c>
      <c r="N47" s="64" t="s">
        <v>521</v>
      </c>
      <c r="O47" s="65" t="s">
        <v>521</v>
      </c>
      <c r="P47" s="48"/>
      <c r="Q47" s="48"/>
      <c r="R47" s="48"/>
      <c r="S47" s="48"/>
      <c r="T47" s="48"/>
      <c r="U47" s="48"/>
    </row>
    <row r="48" spans="1:21" ht="30.75" customHeight="1" x14ac:dyDescent="0.15">
      <c r="A48" s="48"/>
      <c r="B48" s="1178"/>
      <c r="C48" s="1179"/>
      <c r="D48" s="62"/>
      <c r="E48" s="1155" t="s">
        <v>15</v>
      </c>
      <c r="F48" s="1155"/>
      <c r="G48" s="1155"/>
      <c r="H48" s="1155"/>
      <c r="I48" s="1155"/>
      <c r="J48" s="1156"/>
      <c r="K48" s="63">
        <v>50</v>
      </c>
      <c r="L48" s="64">
        <v>51</v>
      </c>
      <c r="M48" s="64">
        <v>50</v>
      </c>
      <c r="N48" s="64">
        <v>93</v>
      </c>
      <c r="O48" s="65">
        <v>90</v>
      </c>
      <c r="P48" s="48"/>
      <c r="Q48" s="48"/>
      <c r="R48" s="48"/>
      <c r="S48" s="48"/>
      <c r="T48" s="48"/>
      <c r="U48" s="48"/>
    </row>
    <row r="49" spans="1:21" ht="30.75" customHeight="1" x14ac:dyDescent="0.15">
      <c r="A49" s="48"/>
      <c r="B49" s="1178"/>
      <c r="C49" s="1179"/>
      <c r="D49" s="62"/>
      <c r="E49" s="1155" t="s">
        <v>16</v>
      </c>
      <c r="F49" s="1155"/>
      <c r="G49" s="1155"/>
      <c r="H49" s="1155"/>
      <c r="I49" s="1155"/>
      <c r="J49" s="1156"/>
      <c r="K49" s="63">
        <v>30</v>
      </c>
      <c r="L49" s="64">
        <v>28</v>
      </c>
      <c r="M49" s="64">
        <v>60</v>
      </c>
      <c r="N49" s="64">
        <v>52</v>
      </c>
      <c r="O49" s="65">
        <v>50</v>
      </c>
      <c r="P49" s="48"/>
      <c r="Q49" s="48"/>
      <c r="R49" s="48"/>
      <c r="S49" s="48"/>
      <c r="T49" s="48"/>
      <c r="U49" s="48"/>
    </row>
    <row r="50" spans="1:21" ht="30.75" customHeight="1" x14ac:dyDescent="0.15">
      <c r="A50" s="48"/>
      <c r="B50" s="1178"/>
      <c r="C50" s="1179"/>
      <c r="D50" s="62"/>
      <c r="E50" s="1155" t="s">
        <v>17</v>
      </c>
      <c r="F50" s="1155"/>
      <c r="G50" s="1155"/>
      <c r="H50" s="1155"/>
      <c r="I50" s="1155"/>
      <c r="J50" s="1156"/>
      <c r="K50" s="63" t="s">
        <v>521</v>
      </c>
      <c r="L50" s="64" t="s">
        <v>521</v>
      </c>
      <c r="M50" s="64">
        <v>11</v>
      </c>
      <c r="N50" s="64">
        <v>23</v>
      </c>
      <c r="O50" s="65">
        <v>23</v>
      </c>
      <c r="P50" s="48"/>
      <c r="Q50" s="48"/>
      <c r="R50" s="48"/>
      <c r="S50" s="48"/>
      <c r="T50" s="48"/>
      <c r="U50" s="48"/>
    </row>
    <row r="51" spans="1:21" ht="30.75" customHeight="1" x14ac:dyDescent="0.15">
      <c r="A51" s="48"/>
      <c r="B51" s="1180"/>
      <c r="C51" s="1181"/>
      <c r="D51" s="66"/>
      <c r="E51" s="1155" t="s">
        <v>18</v>
      </c>
      <c r="F51" s="1155"/>
      <c r="G51" s="1155"/>
      <c r="H51" s="1155"/>
      <c r="I51" s="1155"/>
      <c r="J51" s="1156"/>
      <c r="K51" s="63">
        <v>0</v>
      </c>
      <c r="L51" s="64" t="s">
        <v>521</v>
      </c>
      <c r="M51" s="64">
        <v>0</v>
      </c>
      <c r="N51" s="64">
        <v>0</v>
      </c>
      <c r="O51" s="65" t="s">
        <v>521</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569</v>
      </c>
      <c r="L52" s="64">
        <v>567</v>
      </c>
      <c r="M52" s="64">
        <v>568</v>
      </c>
      <c r="N52" s="64">
        <v>578</v>
      </c>
      <c r="O52" s="65">
        <v>523</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385</v>
      </c>
      <c r="L53" s="69">
        <v>385</v>
      </c>
      <c r="M53" s="69">
        <v>435</v>
      </c>
      <c r="N53" s="69">
        <v>479</v>
      </c>
      <c r="O53" s="70">
        <v>483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585</v>
      </c>
      <c r="P56" s="48"/>
      <c r="Q56" s="48"/>
      <c r="R56" s="48"/>
      <c r="S56" s="48"/>
      <c r="T56" s="48"/>
      <c r="U56" s="48"/>
    </row>
    <row r="57" spans="1:21" ht="31.5" customHeight="1" thickBot="1" x14ac:dyDescent="0.2">
      <c r="A57" s="48"/>
      <c r="B57" s="76"/>
      <c r="C57" s="77"/>
      <c r="D57" s="77"/>
      <c r="E57" s="78"/>
      <c r="F57" s="78"/>
      <c r="G57" s="78"/>
      <c r="H57" s="78"/>
      <c r="I57" s="78"/>
      <c r="J57" s="79" t="s">
        <v>2</v>
      </c>
      <c r="K57" s="80" t="s">
        <v>586</v>
      </c>
      <c r="L57" s="81" t="s">
        <v>587</v>
      </c>
      <c r="M57" s="81" t="s">
        <v>588</v>
      </c>
      <c r="N57" s="81" t="s">
        <v>589</v>
      </c>
      <c r="O57" s="82" t="s">
        <v>590</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Lp2a/Y+naPTRZGf+YIL07103szKRYi+vGcFHSNxMC651EB0X0zny6QTVFksF4KDvMpzp/vIycvNphjiHqWUMHw==" saltValue="s4155EP6+bArg3YwO3Ldh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563</v>
      </c>
      <c r="J40" s="103" t="s">
        <v>564</v>
      </c>
      <c r="K40" s="103" t="s">
        <v>565</v>
      </c>
      <c r="L40" s="103" t="s">
        <v>566</v>
      </c>
      <c r="M40" s="104" t="s">
        <v>567</v>
      </c>
    </row>
    <row r="41" spans="2:13" ht="27.75" customHeight="1" x14ac:dyDescent="0.15">
      <c r="B41" s="1196" t="s">
        <v>32</v>
      </c>
      <c r="C41" s="1197"/>
      <c r="D41" s="105"/>
      <c r="E41" s="1198" t="s">
        <v>33</v>
      </c>
      <c r="F41" s="1198"/>
      <c r="G41" s="1198"/>
      <c r="H41" s="1199"/>
      <c r="I41" s="355">
        <v>8101</v>
      </c>
      <c r="J41" s="356">
        <v>8432</v>
      </c>
      <c r="K41" s="356">
        <v>8465</v>
      </c>
      <c r="L41" s="356">
        <v>8783</v>
      </c>
      <c r="M41" s="357">
        <v>8897</v>
      </c>
    </row>
    <row r="42" spans="2:13" ht="27.75" customHeight="1" x14ac:dyDescent="0.15">
      <c r="B42" s="1186"/>
      <c r="C42" s="1187"/>
      <c r="D42" s="106"/>
      <c r="E42" s="1190" t="s">
        <v>34</v>
      </c>
      <c r="F42" s="1190"/>
      <c r="G42" s="1190"/>
      <c r="H42" s="1191"/>
      <c r="I42" s="358">
        <v>340</v>
      </c>
      <c r="J42" s="359" t="s">
        <v>521</v>
      </c>
      <c r="K42" s="359">
        <v>429</v>
      </c>
      <c r="L42" s="359">
        <v>415</v>
      </c>
      <c r="M42" s="360">
        <v>401</v>
      </c>
    </row>
    <row r="43" spans="2:13" ht="27.75" customHeight="1" x14ac:dyDescent="0.15">
      <c r="B43" s="1186"/>
      <c r="C43" s="1187"/>
      <c r="D43" s="106"/>
      <c r="E43" s="1190" t="s">
        <v>35</v>
      </c>
      <c r="F43" s="1190"/>
      <c r="G43" s="1190"/>
      <c r="H43" s="1191"/>
      <c r="I43" s="358">
        <v>593</v>
      </c>
      <c r="J43" s="359">
        <v>152</v>
      </c>
      <c r="K43" s="359">
        <v>381</v>
      </c>
      <c r="L43" s="359">
        <v>583</v>
      </c>
      <c r="M43" s="360">
        <v>517</v>
      </c>
    </row>
    <row r="44" spans="2:13" ht="27.75" customHeight="1" x14ac:dyDescent="0.15">
      <c r="B44" s="1186"/>
      <c r="C44" s="1187"/>
      <c r="D44" s="106"/>
      <c r="E44" s="1190" t="s">
        <v>36</v>
      </c>
      <c r="F44" s="1190"/>
      <c r="G44" s="1190"/>
      <c r="H44" s="1191"/>
      <c r="I44" s="358">
        <v>388</v>
      </c>
      <c r="J44" s="359">
        <v>368</v>
      </c>
      <c r="K44" s="359">
        <v>323</v>
      </c>
      <c r="L44" s="359">
        <v>319</v>
      </c>
      <c r="M44" s="360">
        <v>296</v>
      </c>
    </row>
    <row r="45" spans="2:13" ht="27.75" customHeight="1" x14ac:dyDescent="0.15">
      <c r="B45" s="1186"/>
      <c r="C45" s="1187"/>
      <c r="D45" s="106"/>
      <c r="E45" s="1190" t="s">
        <v>37</v>
      </c>
      <c r="F45" s="1190"/>
      <c r="G45" s="1190"/>
      <c r="H45" s="1191"/>
      <c r="I45" s="358">
        <v>2501</v>
      </c>
      <c r="J45" s="359">
        <v>2542</v>
      </c>
      <c r="K45" s="359">
        <v>2526</v>
      </c>
      <c r="L45" s="359">
        <v>2523</v>
      </c>
      <c r="M45" s="360">
        <v>2499</v>
      </c>
    </row>
    <row r="46" spans="2:13" ht="27.75" customHeight="1" x14ac:dyDescent="0.15">
      <c r="B46" s="1186"/>
      <c r="C46" s="1187"/>
      <c r="D46" s="107"/>
      <c r="E46" s="1190" t="s">
        <v>38</v>
      </c>
      <c r="F46" s="1190"/>
      <c r="G46" s="1190"/>
      <c r="H46" s="1191"/>
      <c r="I46" s="358" t="s">
        <v>521</v>
      </c>
      <c r="J46" s="359" t="s">
        <v>521</v>
      </c>
      <c r="K46" s="359" t="s">
        <v>521</v>
      </c>
      <c r="L46" s="359" t="s">
        <v>521</v>
      </c>
      <c r="M46" s="360" t="s">
        <v>521</v>
      </c>
    </row>
    <row r="47" spans="2:13" ht="27.75" customHeight="1" x14ac:dyDescent="0.15">
      <c r="B47" s="1186"/>
      <c r="C47" s="1187"/>
      <c r="D47" s="108"/>
      <c r="E47" s="1200" t="s">
        <v>39</v>
      </c>
      <c r="F47" s="1201"/>
      <c r="G47" s="1201"/>
      <c r="H47" s="1202"/>
      <c r="I47" s="358" t="s">
        <v>521</v>
      </c>
      <c r="J47" s="359" t="s">
        <v>521</v>
      </c>
      <c r="K47" s="359" t="s">
        <v>521</v>
      </c>
      <c r="L47" s="359" t="s">
        <v>521</v>
      </c>
      <c r="M47" s="360" t="s">
        <v>521</v>
      </c>
    </row>
    <row r="48" spans="2:13" ht="27.75" customHeight="1" x14ac:dyDescent="0.15">
      <c r="B48" s="1186"/>
      <c r="C48" s="1187"/>
      <c r="D48" s="106"/>
      <c r="E48" s="1190" t="s">
        <v>40</v>
      </c>
      <c r="F48" s="1190"/>
      <c r="G48" s="1190"/>
      <c r="H48" s="1191"/>
      <c r="I48" s="358" t="s">
        <v>521</v>
      </c>
      <c r="J48" s="359" t="s">
        <v>521</v>
      </c>
      <c r="K48" s="359" t="s">
        <v>521</v>
      </c>
      <c r="L48" s="359" t="s">
        <v>521</v>
      </c>
      <c r="M48" s="360" t="s">
        <v>521</v>
      </c>
    </row>
    <row r="49" spans="2:13" ht="27.75" customHeight="1" x14ac:dyDescent="0.15">
      <c r="B49" s="1188"/>
      <c r="C49" s="1189"/>
      <c r="D49" s="106"/>
      <c r="E49" s="1190" t="s">
        <v>41</v>
      </c>
      <c r="F49" s="1190"/>
      <c r="G49" s="1190"/>
      <c r="H49" s="1191"/>
      <c r="I49" s="358" t="s">
        <v>521</v>
      </c>
      <c r="J49" s="359" t="s">
        <v>521</v>
      </c>
      <c r="K49" s="359" t="s">
        <v>521</v>
      </c>
      <c r="L49" s="359" t="s">
        <v>521</v>
      </c>
      <c r="M49" s="360" t="s">
        <v>521</v>
      </c>
    </row>
    <row r="50" spans="2:13" ht="27.75" customHeight="1" x14ac:dyDescent="0.15">
      <c r="B50" s="1184" t="s">
        <v>42</v>
      </c>
      <c r="C50" s="1185"/>
      <c r="D50" s="109"/>
      <c r="E50" s="1190" t="s">
        <v>43</v>
      </c>
      <c r="F50" s="1190"/>
      <c r="G50" s="1190"/>
      <c r="H50" s="1191"/>
      <c r="I50" s="358">
        <v>10783</v>
      </c>
      <c r="J50" s="359">
        <v>5785</v>
      </c>
      <c r="K50" s="359">
        <v>5440</v>
      </c>
      <c r="L50" s="359">
        <v>5353</v>
      </c>
      <c r="M50" s="360">
        <v>4640</v>
      </c>
    </row>
    <row r="51" spans="2:13" ht="27.75" customHeight="1" x14ac:dyDescent="0.15">
      <c r="B51" s="1186"/>
      <c r="C51" s="1187"/>
      <c r="D51" s="106"/>
      <c r="E51" s="1190" t="s">
        <v>44</v>
      </c>
      <c r="F51" s="1190"/>
      <c r="G51" s="1190"/>
      <c r="H51" s="1191"/>
      <c r="I51" s="358">
        <v>7</v>
      </c>
      <c r="J51" s="359">
        <v>5</v>
      </c>
      <c r="K51" s="359">
        <v>3</v>
      </c>
      <c r="L51" s="359">
        <v>2</v>
      </c>
      <c r="M51" s="360">
        <v>1</v>
      </c>
    </row>
    <row r="52" spans="2:13" ht="27.75" customHeight="1" x14ac:dyDescent="0.15">
      <c r="B52" s="1188"/>
      <c r="C52" s="1189"/>
      <c r="D52" s="106"/>
      <c r="E52" s="1190" t="s">
        <v>45</v>
      </c>
      <c r="F52" s="1190"/>
      <c r="G52" s="1190"/>
      <c r="H52" s="1191"/>
      <c r="I52" s="358">
        <v>6407</v>
      </c>
      <c r="J52" s="359">
        <v>6552</v>
      </c>
      <c r="K52" s="359">
        <v>6808</v>
      </c>
      <c r="L52" s="359">
        <v>6845</v>
      </c>
      <c r="M52" s="360">
        <v>6666</v>
      </c>
    </row>
    <row r="53" spans="2:13" ht="27.75" customHeight="1" thickBot="1" x14ac:dyDescent="0.2">
      <c r="B53" s="1192" t="s">
        <v>46</v>
      </c>
      <c r="C53" s="1193"/>
      <c r="D53" s="110"/>
      <c r="E53" s="1194" t="s">
        <v>47</v>
      </c>
      <c r="F53" s="1194"/>
      <c r="G53" s="1194"/>
      <c r="H53" s="1195"/>
      <c r="I53" s="361">
        <v>-5274</v>
      </c>
      <c r="J53" s="362">
        <v>-849</v>
      </c>
      <c r="K53" s="362">
        <v>-127</v>
      </c>
      <c r="L53" s="362">
        <v>423</v>
      </c>
      <c r="M53" s="363">
        <v>1304</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5HfDnSj4zv+FBBZ/3S62xOXIr4s74kA7sjechXnG13QfgjjsvCf2nW/9BZkLhVitJWfqFfj+rdREK/zKjwP3ww==" saltValue="zSXm26IKgvXrIdlwmTw0U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565</v>
      </c>
      <c r="G54" s="119" t="s">
        <v>566</v>
      </c>
      <c r="H54" s="120" t="s">
        <v>567</v>
      </c>
    </row>
    <row r="55" spans="2:8" ht="52.5" customHeight="1" x14ac:dyDescent="0.15">
      <c r="B55" s="121"/>
      <c r="C55" s="1211" t="s">
        <v>50</v>
      </c>
      <c r="D55" s="1211"/>
      <c r="E55" s="1212"/>
      <c r="F55" s="122">
        <v>712</v>
      </c>
      <c r="G55" s="122">
        <v>1272</v>
      </c>
      <c r="H55" s="123">
        <v>1293</v>
      </c>
    </row>
    <row r="56" spans="2:8" ht="52.5" customHeight="1" x14ac:dyDescent="0.15">
      <c r="B56" s="124"/>
      <c r="C56" s="1213" t="s">
        <v>51</v>
      </c>
      <c r="D56" s="1213"/>
      <c r="E56" s="1214"/>
      <c r="F56" s="125">
        <v>1</v>
      </c>
      <c r="G56" s="125">
        <v>144</v>
      </c>
      <c r="H56" s="126">
        <v>144</v>
      </c>
    </row>
    <row r="57" spans="2:8" ht="53.25" customHeight="1" x14ac:dyDescent="0.15">
      <c r="B57" s="124"/>
      <c r="C57" s="1215" t="s">
        <v>52</v>
      </c>
      <c r="D57" s="1215"/>
      <c r="E57" s="1216"/>
      <c r="F57" s="127">
        <v>4598</v>
      </c>
      <c r="G57" s="127">
        <v>3772</v>
      </c>
      <c r="H57" s="128">
        <v>3038</v>
      </c>
    </row>
    <row r="58" spans="2:8" ht="45.75" customHeight="1" x14ac:dyDescent="0.15">
      <c r="B58" s="129"/>
      <c r="C58" s="1203" t="s">
        <v>591</v>
      </c>
      <c r="D58" s="1204"/>
      <c r="E58" s="1205"/>
      <c r="F58" s="130">
        <v>3134</v>
      </c>
      <c r="G58" s="130">
        <v>2216</v>
      </c>
      <c r="H58" s="131">
        <v>1413</v>
      </c>
    </row>
    <row r="59" spans="2:8" ht="45.75" customHeight="1" x14ac:dyDescent="0.15">
      <c r="B59" s="129"/>
      <c r="C59" s="1203" t="s">
        <v>592</v>
      </c>
      <c r="D59" s="1204"/>
      <c r="E59" s="1205"/>
      <c r="F59" s="130">
        <v>704</v>
      </c>
      <c r="G59" s="130">
        <v>702</v>
      </c>
      <c r="H59" s="131">
        <v>620</v>
      </c>
    </row>
    <row r="60" spans="2:8" ht="45.75" customHeight="1" x14ac:dyDescent="0.15">
      <c r="B60" s="129"/>
      <c r="C60" s="1203" t="s">
        <v>593</v>
      </c>
      <c r="D60" s="1204"/>
      <c r="E60" s="1205"/>
      <c r="F60" s="130">
        <v>200</v>
      </c>
      <c r="G60" s="130">
        <v>250</v>
      </c>
      <c r="H60" s="131">
        <v>300</v>
      </c>
    </row>
    <row r="61" spans="2:8" ht="45.75" customHeight="1" x14ac:dyDescent="0.15">
      <c r="B61" s="129"/>
      <c r="C61" s="1203" t="s">
        <v>594</v>
      </c>
      <c r="D61" s="1204"/>
      <c r="E61" s="1205"/>
      <c r="F61" s="130">
        <v>142</v>
      </c>
      <c r="G61" s="130">
        <v>163</v>
      </c>
      <c r="H61" s="131">
        <v>210</v>
      </c>
    </row>
    <row r="62" spans="2:8" ht="45.75" customHeight="1" thickBot="1" x14ac:dyDescent="0.2">
      <c r="B62" s="132"/>
      <c r="C62" s="1206" t="s">
        <v>595</v>
      </c>
      <c r="D62" s="1207"/>
      <c r="E62" s="1208"/>
      <c r="F62" s="133">
        <v>213</v>
      </c>
      <c r="G62" s="133">
        <v>193</v>
      </c>
      <c r="H62" s="134">
        <v>193</v>
      </c>
    </row>
    <row r="63" spans="2:8" ht="52.5" customHeight="1" thickBot="1" x14ac:dyDescent="0.2">
      <c r="B63" s="135"/>
      <c r="C63" s="1209" t="s">
        <v>53</v>
      </c>
      <c r="D63" s="1209"/>
      <c r="E63" s="1210"/>
      <c r="F63" s="136">
        <v>5311</v>
      </c>
      <c r="G63" s="136">
        <v>5188</v>
      </c>
      <c r="H63" s="137">
        <v>4475</v>
      </c>
    </row>
    <row r="64" spans="2:8" x14ac:dyDescent="0.15"/>
  </sheetData>
  <sheetProtection algorithmName="SHA-512" hashValue="wElE/oBtqNvaJEqCQdEWqV1YOOmG005hRCZm8CT69tu/8Z+gprlnUxe7gK2gWvOmvrIfUOylzW7az9vDbgiDrg==" saltValue="RaeugcIu65ls7oEyAasF2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560</v>
      </c>
      <c r="G2" s="151"/>
      <c r="H2" s="152"/>
    </row>
    <row r="3" spans="1:8" x14ac:dyDescent="0.15">
      <c r="A3" s="148" t="s">
        <v>553</v>
      </c>
      <c r="B3" s="153"/>
      <c r="C3" s="154"/>
      <c r="D3" s="155">
        <v>182954</v>
      </c>
      <c r="E3" s="156"/>
      <c r="F3" s="157">
        <v>73475</v>
      </c>
      <c r="G3" s="158"/>
      <c r="H3" s="159"/>
    </row>
    <row r="4" spans="1:8" x14ac:dyDescent="0.15">
      <c r="A4" s="160"/>
      <c r="B4" s="161"/>
      <c r="C4" s="162"/>
      <c r="D4" s="163">
        <v>111826</v>
      </c>
      <c r="E4" s="164"/>
      <c r="F4" s="165">
        <v>43072</v>
      </c>
      <c r="G4" s="166"/>
      <c r="H4" s="167"/>
    </row>
    <row r="5" spans="1:8" x14ac:dyDescent="0.15">
      <c r="A5" s="148" t="s">
        <v>555</v>
      </c>
      <c r="B5" s="153"/>
      <c r="C5" s="154"/>
      <c r="D5" s="155">
        <v>268579</v>
      </c>
      <c r="E5" s="156"/>
      <c r="F5" s="157">
        <v>87464</v>
      </c>
      <c r="G5" s="158"/>
      <c r="H5" s="159"/>
    </row>
    <row r="6" spans="1:8" x14ac:dyDescent="0.15">
      <c r="A6" s="160"/>
      <c r="B6" s="161"/>
      <c r="C6" s="162"/>
      <c r="D6" s="163">
        <v>138536</v>
      </c>
      <c r="E6" s="164"/>
      <c r="F6" s="165">
        <v>47479</v>
      </c>
      <c r="G6" s="166"/>
      <c r="H6" s="167"/>
    </row>
    <row r="7" spans="1:8" x14ac:dyDescent="0.15">
      <c r="A7" s="148" t="s">
        <v>556</v>
      </c>
      <c r="B7" s="153"/>
      <c r="C7" s="154"/>
      <c r="D7" s="155">
        <v>191414</v>
      </c>
      <c r="E7" s="156"/>
      <c r="F7" s="157">
        <v>96248</v>
      </c>
      <c r="G7" s="158"/>
      <c r="H7" s="159"/>
    </row>
    <row r="8" spans="1:8" x14ac:dyDescent="0.15">
      <c r="A8" s="160"/>
      <c r="B8" s="161"/>
      <c r="C8" s="162"/>
      <c r="D8" s="163">
        <v>83472</v>
      </c>
      <c r="E8" s="164"/>
      <c r="F8" s="165">
        <v>55768</v>
      </c>
      <c r="G8" s="166"/>
      <c r="H8" s="167"/>
    </row>
    <row r="9" spans="1:8" x14ac:dyDescent="0.15">
      <c r="A9" s="148" t="s">
        <v>557</v>
      </c>
      <c r="B9" s="153"/>
      <c r="C9" s="154"/>
      <c r="D9" s="155">
        <v>142465</v>
      </c>
      <c r="E9" s="156"/>
      <c r="F9" s="157">
        <v>76413</v>
      </c>
      <c r="G9" s="158"/>
      <c r="H9" s="159"/>
    </row>
    <row r="10" spans="1:8" x14ac:dyDescent="0.15">
      <c r="A10" s="160"/>
      <c r="B10" s="161"/>
      <c r="C10" s="162"/>
      <c r="D10" s="163">
        <v>68332</v>
      </c>
      <c r="E10" s="164"/>
      <c r="F10" s="165">
        <v>39658</v>
      </c>
      <c r="G10" s="166"/>
      <c r="H10" s="167"/>
    </row>
    <row r="11" spans="1:8" x14ac:dyDescent="0.15">
      <c r="A11" s="148" t="s">
        <v>558</v>
      </c>
      <c r="B11" s="153"/>
      <c r="C11" s="154"/>
      <c r="D11" s="155">
        <v>135983</v>
      </c>
      <c r="E11" s="156"/>
      <c r="F11" s="157">
        <v>66481</v>
      </c>
      <c r="G11" s="158"/>
      <c r="H11" s="159"/>
    </row>
    <row r="12" spans="1:8" x14ac:dyDescent="0.15">
      <c r="A12" s="160"/>
      <c r="B12" s="161"/>
      <c r="C12" s="168"/>
      <c r="D12" s="163">
        <v>63720</v>
      </c>
      <c r="E12" s="164"/>
      <c r="F12" s="165">
        <v>36120</v>
      </c>
      <c r="G12" s="166"/>
      <c r="H12" s="167"/>
    </row>
    <row r="13" spans="1:8" x14ac:dyDescent="0.15">
      <c r="A13" s="148"/>
      <c r="B13" s="153"/>
      <c r="C13" s="169"/>
      <c r="D13" s="170">
        <v>184279</v>
      </c>
      <c r="E13" s="171"/>
      <c r="F13" s="172">
        <v>80016</v>
      </c>
      <c r="G13" s="173"/>
      <c r="H13" s="159"/>
    </row>
    <row r="14" spans="1:8" x14ac:dyDescent="0.15">
      <c r="A14" s="160"/>
      <c r="B14" s="161"/>
      <c r="C14" s="162"/>
      <c r="D14" s="163">
        <v>93177</v>
      </c>
      <c r="E14" s="164"/>
      <c r="F14" s="165">
        <v>44419</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11.2</v>
      </c>
      <c r="C19" s="174">
        <f>ROUND(VALUE(SUBSTITUTE(実質収支比率等に係る経年分析!G$48,"▲","-")),2)</f>
        <v>9.9</v>
      </c>
      <c r="D19" s="174">
        <f>ROUND(VALUE(SUBSTITUTE(実質収支比率等に係る経年分析!H$48,"▲","-")),2)</f>
        <v>4.62</v>
      </c>
      <c r="E19" s="174">
        <f>ROUND(VALUE(SUBSTITUTE(実質収支比率等に係る経年分析!I$48,"▲","-")),2)</f>
        <v>8.85</v>
      </c>
      <c r="F19" s="174">
        <f>ROUND(VALUE(SUBSTITUTE(実質収支比率等に係る経年分析!J$48,"▲","-")),2)</f>
        <v>6.45</v>
      </c>
    </row>
    <row r="20" spans="1:11" x14ac:dyDescent="0.15">
      <c r="A20" s="174" t="s">
        <v>57</v>
      </c>
      <c r="B20" s="174">
        <f>ROUND(VALUE(SUBSTITUTE(実質収支比率等に係る経年分析!F$47,"▲","-")),2)</f>
        <v>13.8</v>
      </c>
      <c r="C20" s="174">
        <f>ROUND(VALUE(SUBSTITUTE(実質収支比率等に係る経年分析!G$47,"▲","-")),2)</f>
        <v>8.82</v>
      </c>
      <c r="D20" s="174">
        <f>ROUND(VALUE(SUBSTITUTE(実質収支比率等に係る経年分析!H$47,"▲","-")),2)</f>
        <v>12.54</v>
      </c>
      <c r="E20" s="174">
        <f>ROUND(VALUE(SUBSTITUTE(実質収支比率等に係る経年分析!I$47,"▲","-")),2)</f>
        <v>21.07</v>
      </c>
      <c r="F20" s="174">
        <f>ROUND(VALUE(SUBSTITUTE(実質収支比率等に係る経年分析!J$47,"▲","-")),2)</f>
        <v>22.78</v>
      </c>
    </row>
    <row r="21" spans="1:11" x14ac:dyDescent="0.15">
      <c r="A21" s="174" t="s">
        <v>58</v>
      </c>
      <c r="B21" s="174">
        <f>IF(ISNUMBER(VALUE(SUBSTITUTE(実質収支比率等に係る経年分析!F$49,"▲","-"))),ROUND(VALUE(SUBSTITUTE(実質収支比率等に係る経年分析!F$49,"▲","-")),2),NA())</f>
        <v>4.13</v>
      </c>
      <c r="C21" s="174">
        <f>IF(ISNUMBER(VALUE(SUBSTITUTE(実質収支比率等に係る経年分析!G$49,"▲","-"))),ROUND(VALUE(SUBSTITUTE(実質収支比率等に係る経年分析!G$49,"▲","-")),2),NA())</f>
        <v>-6.21</v>
      </c>
      <c r="D21" s="174">
        <f>IF(ISNUMBER(VALUE(SUBSTITUTE(実質収支比率等に係る経年分析!H$49,"▲","-"))),ROUND(VALUE(SUBSTITUTE(実質収支比率等に係る経年分析!H$49,"▲","-")),2),NA())</f>
        <v>-0.86</v>
      </c>
      <c r="E21" s="174">
        <f>IF(ISNUMBER(VALUE(SUBSTITUTE(実質収支比率等に係る経年分析!I$49,"▲","-"))),ROUND(VALUE(SUBSTITUTE(実質収支比率等に係る経年分析!I$49,"▲","-")),2),NA())</f>
        <v>13.78</v>
      </c>
      <c r="F21" s="174">
        <f>IF(ISNUMBER(VALUE(SUBSTITUTE(実質収支比率等に係る経年分析!J$49,"▲","-"))),ROUND(VALUE(SUBSTITUTE(実質収支比率等に係る経年分析!J$49,"▲","-")),2),NA())</f>
        <v>-2.58</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1.68</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14.1</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0.12</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0.06</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0.02</v>
      </c>
    </row>
    <row r="28" spans="1:11" x14ac:dyDescent="0.15">
      <c r="A28" s="175" t="str">
        <f>IF(連結実質赤字比率に係る赤字・黒字の構成分析!C$42="",NA(),連結実質赤字比率に係る赤字・黒字の構成分析!C$42)</f>
        <v>その他会計（赤字）</v>
      </c>
      <c r="B28" s="175">
        <f>IF(ROUND(VALUE(SUBSTITUTE(連結実質赤字比率に係る赤字・黒字の構成分析!F$42,"▲", "-")), 2) &lt; 0, ABS(ROUND(VALUE(SUBSTITUTE(連結実質赤字比率に係る赤字・黒字の構成分析!F$42,"▲", "-")), 2)), NA())</f>
        <v>0.14000000000000001</v>
      </c>
      <c r="C28" s="175" t="e">
        <f>IF(ROUND(VALUE(SUBSTITUTE(連結実質赤字比率に係る赤字・黒字の構成分析!F$42,"▲", "-")), 2) &gt;= 0, ABS(ROUND(VALUE(SUBSTITUTE(連結実質赤字比率に係る赤字・黒字の構成分析!F$42,"▲", "-")), 2)), NA())</f>
        <v>#N/A</v>
      </c>
      <c r="D28" s="175">
        <f>IF(ROUND(VALUE(SUBSTITUTE(連結実質赤字比率に係る赤字・黒字の構成分析!G$42,"▲", "-")), 2) &lt; 0, ABS(ROUND(VALUE(SUBSTITUTE(連結実質赤字比率に係る赤字・黒字の構成分析!G$42,"▲", "-")), 2)), NA())</f>
        <v>0.04</v>
      </c>
      <c r="E28" s="175" t="e">
        <f>IF(ROUND(VALUE(SUBSTITUTE(連結実質赤字比率に係る赤字・黒字の構成分析!G$42,"▲", "-")), 2) &gt;= 0, ABS(ROUND(VALUE(SUBSTITUTE(連結実質赤字比率に係る赤字・黒字の構成分析!G$42,"▲", "-")), 2)), NA())</f>
        <v>#N/A</v>
      </c>
      <c r="F28" s="175">
        <f>IF(ROUND(VALUE(SUBSTITUTE(連結実質赤字比率に係る赤字・黒字の構成分析!H$42,"▲", "-")), 2) &lt; 0, ABS(ROUND(VALUE(SUBSTITUTE(連結実質赤字比率に係る赤字・黒字の構成分析!H$42,"▲", "-")), 2)), NA())</f>
        <v>0.25</v>
      </c>
      <c r="G28" s="175" t="e">
        <f>IF(ROUND(VALUE(SUBSTITUTE(連結実質赤字比率に係る赤字・黒字の構成分析!H$42,"▲", "-")), 2) &gt;= 0, ABS(ROUND(VALUE(SUBSTITUTE(連結実質赤字比率に係る赤字・黒字の構成分析!H$42,"▲", "-")), 2)), NA())</f>
        <v>#N/A</v>
      </c>
      <c r="H28" s="175">
        <f>IF(ROUND(VALUE(SUBSTITUTE(連結実質赤字比率に係る赤字・黒字の構成分析!I$42,"▲", "-")), 2) &lt; 0, ABS(ROUND(VALUE(SUBSTITUTE(連結実質赤字比率に係る赤字・黒字の構成分析!I$42,"▲", "-")), 2)), NA())</f>
        <v>0.01</v>
      </c>
      <c r="I28" s="175" t="e">
        <f>IF(ROUND(VALUE(SUBSTITUTE(連結実質赤字比率に係る赤字・黒字の構成分析!I$42,"▲", "-")), 2) &gt;= 0, ABS(ROUND(VALUE(SUBSTITUTE(連結実質赤字比率に係る赤字・黒字の構成分析!I$42,"▲", "-")), 2)), NA())</f>
        <v>#N/A</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育英奨学資金特別会計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7.0000000000000007E-2</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0.02</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0.02</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0.02</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0.02</v>
      </c>
    </row>
    <row r="30" spans="1:11" x14ac:dyDescent="0.15">
      <c r="A30" s="175" t="str">
        <f>IF(連結実質赤字比率に係る赤字・黒字の構成分析!C$40="",NA(),連結実質赤字比率に係る赤字・黒字の構成分析!C$40)</f>
        <v>温泉供給事業特別会計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0.05</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0.05</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0.05</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0.05</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0.05</v>
      </c>
    </row>
    <row r="31" spans="1:11" x14ac:dyDescent="0.15">
      <c r="A31" s="175" t="str">
        <f>IF(連結実質赤字比率に係る赤字・黒字の構成分析!C$39="",NA(),連結実質赤字比率に係る赤字・黒字の構成分析!C$39)</f>
        <v>下水道事業特別会計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0.03</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7.0000000000000007E-2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0.34</v>
      </c>
    </row>
    <row r="32" spans="1:11" x14ac:dyDescent="0.15">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3.62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3.07</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2.6</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1.72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0.87</v>
      </c>
    </row>
    <row r="33" spans="1:16" x14ac:dyDescent="0.15">
      <c r="A33" s="175" t="str">
        <f>IF(連結実質赤字比率に係る赤字・黒字の構成分析!C$37="",NA(),連結実質赤字比率に係る赤字・黒字の構成分析!C$37)</f>
        <v>水道事業会計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2.2000000000000002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2.94</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3.45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2.79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2.19</v>
      </c>
    </row>
    <row r="34" spans="1:16" x14ac:dyDescent="0.15">
      <c r="A34" s="175" t="str">
        <f>IF(連結実質赤字比率に係る赤字・黒字の構成分析!C$36="",NA(),連結実質赤字比率に係る赤字・黒字の構成分析!C$36)</f>
        <v>宅地造成事業特別会計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2.4</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1.08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2.2400000000000002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2.42</v>
      </c>
    </row>
    <row r="35" spans="1:16" x14ac:dyDescent="0.15">
      <c r="A35" s="175" t="str">
        <f>IF(連結実質赤字比率に係る赤字・黒字の構成分析!C$35="",NA(),連結実質赤字比率に係る赤字・黒字の構成分析!C$35)</f>
        <v>介護保険特別会計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1.76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2.69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2.68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2.57</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4.8</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9.5299999999999994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9.8699999999999992</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4.59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8.82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6.42</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569</v>
      </c>
      <c r="E42" s="176"/>
      <c r="F42" s="176"/>
      <c r="G42" s="176">
        <f>'実質公債費比率（分子）の構造'!L$52</f>
        <v>567</v>
      </c>
      <c r="H42" s="176"/>
      <c r="I42" s="176"/>
      <c r="J42" s="176">
        <f>'実質公債費比率（分子）の構造'!M$52</f>
        <v>568</v>
      </c>
      <c r="K42" s="176"/>
      <c r="L42" s="176"/>
      <c r="M42" s="176">
        <f>'実質公債費比率（分子）の構造'!N$52</f>
        <v>578</v>
      </c>
      <c r="N42" s="176"/>
      <c r="O42" s="176"/>
      <c r="P42" s="176">
        <f>'実質公債費比率（分子）の構造'!O$52</f>
        <v>523</v>
      </c>
    </row>
    <row r="43" spans="1:16" x14ac:dyDescent="0.15">
      <c r="A43" s="176" t="s">
        <v>66</v>
      </c>
      <c r="B43" s="176">
        <f>'実質公債費比率（分子）の構造'!K$51</f>
        <v>0</v>
      </c>
      <c r="C43" s="176"/>
      <c r="D43" s="176"/>
      <c r="E43" s="176" t="str">
        <f>'実質公債費比率（分子）の構造'!L$51</f>
        <v>-</v>
      </c>
      <c r="F43" s="176"/>
      <c r="G43" s="176"/>
      <c r="H43" s="176">
        <f>'実質公債費比率（分子）の構造'!M$51</f>
        <v>0</v>
      </c>
      <c r="I43" s="176"/>
      <c r="J43" s="176"/>
      <c r="K43" s="176">
        <f>'実質公債費比率（分子）の構造'!N$51</f>
        <v>0</v>
      </c>
      <c r="L43" s="176"/>
      <c r="M43" s="176"/>
      <c r="N43" s="176" t="str">
        <f>'実質公債費比率（分子）の構造'!O$51</f>
        <v>-</v>
      </c>
      <c r="O43" s="176"/>
      <c r="P43" s="176"/>
    </row>
    <row r="44" spans="1:16" x14ac:dyDescent="0.15">
      <c r="A44" s="176" t="s">
        <v>67</v>
      </c>
      <c r="B44" s="176" t="str">
        <f>'実質公債費比率（分子）の構造'!K$50</f>
        <v>-</v>
      </c>
      <c r="C44" s="176"/>
      <c r="D44" s="176"/>
      <c r="E44" s="176" t="str">
        <f>'実質公債費比率（分子）の構造'!L$50</f>
        <v>-</v>
      </c>
      <c r="F44" s="176"/>
      <c r="G44" s="176"/>
      <c r="H44" s="176">
        <f>'実質公債費比率（分子）の構造'!M$50</f>
        <v>11</v>
      </c>
      <c r="I44" s="176"/>
      <c r="J44" s="176"/>
      <c r="K44" s="176">
        <f>'実質公債費比率（分子）の構造'!N$50</f>
        <v>23</v>
      </c>
      <c r="L44" s="176"/>
      <c r="M44" s="176"/>
      <c r="N44" s="176">
        <f>'実質公債費比率（分子）の構造'!O$50</f>
        <v>23</v>
      </c>
      <c r="O44" s="176"/>
      <c r="P44" s="176"/>
    </row>
    <row r="45" spans="1:16" x14ac:dyDescent="0.15">
      <c r="A45" s="176" t="s">
        <v>68</v>
      </c>
      <c r="B45" s="176">
        <f>'実質公債費比率（分子）の構造'!K$49</f>
        <v>30</v>
      </c>
      <c r="C45" s="176"/>
      <c r="D45" s="176"/>
      <c r="E45" s="176">
        <f>'実質公債費比率（分子）の構造'!L$49</f>
        <v>28</v>
      </c>
      <c r="F45" s="176"/>
      <c r="G45" s="176"/>
      <c r="H45" s="176">
        <f>'実質公債費比率（分子）の構造'!M$49</f>
        <v>60</v>
      </c>
      <c r="I45" s="176"/>
      <c r="J45" s="176"/>
      <c r="K45" s="176">
        <f>'実質公債費比率（分子）の構造'!N$49</f>
        <v>52</v>
      </c>
      <c r="L45" s="176"/>
      <c r="M45" s="176"/>
      <c r="N45" s="176">
        <f>'実質公債費比率（分子）の構造'!O$49</f>
        <v>50</v>
      </c>
      <c r="O45" s="176"/>
      <c r="P45" s="176"/>
    </row>
    <row r="46" spans="1:16" x14ac:dyDescent="0.15">
      <c r="A46" s="176" t="s">
        <v>69</v>
      </c>
      <c r="B46" s="176">
        <f>'実質公債費比率（分子）の構造'!K$48</f>
        <v>50</v>
      </c>
      <c r="C46" s="176"/>
      <c r="D46" s="176"/>
      <c r="E46" s="176">
        <f>'実質公債費比率（分子）の構造'!L$48</f>
        <v>51</v>
      </c>
      <c r="F46" s="176"/>
      <c r="G46" s="176"/>
      <c r="H46" s="176">
        <f>'実質公債費比率（分子）の構造'!M$48</f>
        <v>50</v>
      </c>
      <c r="I46" s="176"/>
      <c r="J46" s="176"/>
      <c r="K46" s="176">
        <f>'実質公債費比率（分子）の構造'!N$48</f>
        <v>93</v>
      </c>
      <c r="L46" s="176"/>
      <c r="M46" s="176"/>
      <c r="N46" s="176">
        <f>'実質公債費比率（分子）の構造'!O$48</f>
        <v>90</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874</v>
      </c>
      <c r="C49" s="176"/>
      <c r="D49" s="176"/>
      <c r="E49" s="176">
        <f>'実質公債費比率（分子）の構造'!L$45</f>
        <v>873</v>
      </c>
      <c r="F49" s="176"/>
      <c r="G49" s="176"/>
      <c r="H49" s="176">
        <f>'実質公債費比率（分子）の構造'!M$45</f>
        <v>882</v>
      </c>
      <c r="I49" s="176"/>
      <c r="J49" s="176"/>
      <c r="K49" s="176">
        <f>'実質公債費比率（分子）の構造'!N$45</f>
        <v>889</v>
      </c>
      <c r="L49" s="176"/>
      <c r="M49" s="176"/>
      <c r="N49" s="176">
        <f>'実質公債費比率（分子）の構造'!O$45</f>
        <v>843</v>
      </c>
      <c r="O49" s="176"/>
      <c r="P49" s="176"/>
    </row>
    <row r="50" spans="1:16" x14ac:dyDescent="0.15">
      <c r="A50" s="176" t="s">
        <v>73</v>
      </c>
      <c r="B50" s="176" t="e">
        <f>NA()</f>
        <v>#N/A</v>
      </c>
      <c r="C50" s="176">
        <f>IF(ISNUMBER('実質公債費比率（分子）の構造'!K$53),'実質公債費比率（分子）の構造'!K$53,NA())</f>
        <v>385</v>
      </c>
      <c r="D50" s="176" t="e">
        <f>NA()</f>
        <v>#N/A</v>
      </c>
      <c r="E50" s="176" t="e">
        <f>NA()</f>
        <v>#N/A</v>
      </c>
      <c r="F50" s="176">
        <f>IF(ISNUMBER('実質公債費比率（分子）の構造'!L$53),'実質公債費比率（分子）の構造'!L$53,NA())</f>
        <v>385</v>
      </c>
      <c r="G50" s="176" t="e">
        <f>NA()</f>
        <v>#N/A</v>
      </c>
      <c r="H50" s="176" t="e">
        <f>NA()</f>
        <v>#N/A</v>
      </c>
      <c r="I50" s="176">
        <f>IF(ISNUMBER('実質公債費比率（分子）の構造'!M$53),'実質公債費比率（分子）の構造'!M$53,NA())</f>
        <v>435</v>
      </c>
      <c r="J50" s="176" t="e">
        <f>NA()</f>
        <v>#N/A</v>
      </c>
      <c r="K50" s="176" t="e">
        <f>NA()</f>
        <v>#N/A</v>
      </c>
      <c r="L50" s="176">
        <f>IF(ISNUMBER('実質公債費比率（分子）の構造'!N$53),'実質公債費比率（分子）の構造'!N$53,NA())</f>
        <v>479</v>
      </c>
      <c r="M50" s="176" t="e">
        <f>NA()</f>
        <v>#N/A</v>
      </c>
      <c r="N50" s="176" t="e">
        <f>NA()</f>
        <v>#N/A</v>
      </c>
      <c r="O50" s="176">
        <f>IF(ISNUMBER('実質公債費比率（分子）の構造'!O$53),'実質公債費比率（分子）の構造'!O$53,NA())</f>
        <v>483</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6407</v>
      </c>
      <c r="E56" s="175"/>
      <c r="F56" s="175"/>
      <c r="G56" s="175">
        <f>'将来負担比率（分子）の構造'!J$52</f>
        <v>6552</v>
      </c>
      <c r="H56" s="175"/>
      <c r="I56" s="175"/>
      <c r="J56" s="175">
        <f>'将来負担比率（分子）の構造'!K$52</f>
        <v>6808</v>
      </c>
      <c r="K56" s="175"/>
      <c r="L56" s="175"/>
      <c r="M56" s="175">
        <f>'将来負担比率（分子）の構造'!L$52</f>
        <v>6845</v>
      </c>
      <c r="N56" s="175"/>
      <c r="O56" s="175"/>
      <c r="P56" s="175">
        <f>'将来負担比率（分子）の構造'!M$52</f>
        <v>6666</v>
      </c>
    </row>
    <row r="57" spans="1:16" x14ac:dyDescent="0.15">
      <c r="A57" s="175" t="s">
        <v>44</v>
      </c>
      <c r="B57" s="175"/>
      <c r="C57" s="175"/>
      <c r="D57" s="175">
        <f>'将来負担比率（分子）の構造'!I$51</f>
        <v>7</v>
      </c>
      <c r="E57" s="175"/>
      <c r="F57" s="175"/>
      <c r="G57" s="175">
        <f>'将来負担比率（分子）の構造'!J$51</f>
        <v>5</v>
      </c>
      <c r="H57" s="175"/>
      <c r="I57" s="175"/>
      <c r="J57" s="175">
        <f>'将来負担比率（分子）の構造'!K$51</f>
        <v>3</v>
      </c>
      <c r="K57" s="175"/>
      <c r="L57" s="175"/>
      <c r="M57" s="175">
        <f>'将来負担比率（分子）の構造'!L$51</f>
        <v>2</v>
      </c>
      <c r="N57" s="175"/>
      <c r="O57" s="175"/>
      <c r="P57" s="175">
        <f>'将来負担比率（分子）の構造'!M$51</f>
        <v>1</v>
      </c>
    </row>
    <row r="58" spans="1:16" x14ac:dyDescent="0.15">
      <c r="A58" s="175" t="s">
        <v>43</v>
      </c>
      <c r="B58" s="175"/>
      <c r="C58" s="175"/>
      <c r="D58" s="175">
        <f>'将来負担比率（分子）の構造'!I$50</f>
        <v>10783</v>
      </c>
      <c r="E58" s="175"/>
      <c r="F58" s="175"/>
      <c r="G58" s="175">
        <f>'将来負担比率（分子）の構造'!J$50</f>
        <v>5785</v>
      </c>
      <c r="H58" s="175"/>
      <c r="I58" s="175"/>
      <c r="J58" s="175">
        <f>'将来負担比率（分子）の構造'!K$50</f>
        <v>5440</v>
      </c>
      <c r="K58" s="175"/>
      <c r="L58" s="175"/>
      <c r="M58" s="175">
        <f>'将来負担比率（分子）の構造'!L$50</f>
        <v>5353</v>
      </c>
      <c r="N58" s="175"/>
      <c r="O58" s="175"/>
      <c r="P58" s="175">
        <f>'将来負担比率（分子）の構造'!M$50</f>
        <v>4640</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2501</v>
      </c>
      <c r="C62" s="175"/>
      <c r="D62" s="175"/>
      <c r="E62" s="175">
        <f>'将来負担比率（分子）の構造'!J$45</f>
        <v>2542</v>
      </c>
      <c r="F62" s="175"/>
      <c r="G62" s="175"/>
      <c r="H62" s="175">
        <f>'将来負担比率（分子）の構造'!K$45</f>
        <v>2526</v>
      </c>
      <c r="I62" s="175"/>
      <c r="J62" s="175"/>
      <c r="K62" s="175">
        <f>'将来負担比率（分子）の構造'!L$45</f>
        <v>2523</v>
      </c>
      <c r="L62" s="175"/>
      <c r="M62" s="175"/>
      <c r="N62" s="175">
        <f>'将来負担比率（分子）の構造'!M$45</f>
        <v>2499</v>
      </c>
      <c r="O62" s="175"/>
      <c r="P62" s="175"/>
    </row>
    <row r="63" spans="1:16" x14ac:dyDescent="0.15">
      <c r="A63" s="175" t="s">
        <v>36</v>
      </c>
      <c r="B63" s="175">
        <f>'将来負担比率（分子）の構造'!I$44</f>
        <v>388</v>
      </c>
      <c r="C63" s="175"/>
      <c r="D63" s="175"/>
      <c r="E63" s="175">
        <f>'将来負担比率（分子）の構造'!J$44</f>
        <v>368</v>
      </c>
      <c r="F63" s="175"/>
      <c r="G63" s="175"/>
      <c r="H63" s="175">
        <f>'将来負担比率（分子）の構造'!K$44</f>
        <v>323</v>
      </c>
      <c r="I63" s="175"/>
      <c r="J63" s="175"/>
      <c r="K63" s="175">
        <f>'将来負担比率（分子）の構造'!L$44</f>
        <v>319</v>
      </c>
      <c r="L63" s="175"/>
      <c r="M63" s="175"/>
      <c r="N63" s="175">
        <f>'将来負担比率（分子）の構造'!M$44</f>
        <v>296</v>
      </c>
      <c r="O63" s="175"/>
      <c r="P63" s="175"/>
    </row>
    <row r="64" spans="1:16" x14ac:dyDescent="0.15">
      <c r="A64" s="175" t="s">
        <v>35</v>
      </c>
      <c r="B64" s="175">
        <f>'将来負担比率（分子）の構造'!I$43</f>
        <v>593</v>
      </c>
      <c r="C64" s="175"/>
      <c r="D64" s="175"/>
      <c r="E64" s="175">
        <f>'将来負担比率（分子）の構造'!J$43</f>
        <v>152</v>
      </c>
      <c r="F64" s="175"/>
      <c r="G64" s="175"/>
      <c r="H64" s="175">
        <f>'将来負担比率（分子）の構造'!K$43</f>
        <v>381</v>
      </c>
      <c r="I64" s="175"/>
      <c r="J64" s="175"/>
      <c r="K64" s="175">
        <f>'将来負担比率（分子）の構造'!L$43</f>
        <v>583</v>
      </c>
      <c r="L64" s="175"/>
      <c r="M64" s="175"/>
      <c r="N64" s="175">
        <f>'将来負担比率（分子）の構造'!M$43</f>
        <v>517</v>
      </c>
      <c r="O64" s="175"/>
      <c r="P64" s="175"/>
    </row>
    <row r="65" spans="1:16" x14ac:dyDescent="0.15">
      <c r="A65" s="175" t="s">
        <v>34</v>
      </c>
      <c r="B65" s="175">
        <f>'将来負担比率（分子）の構造'!I$42</f>
        <v>340</v>
      </c>
      <c r="C65" s="175"/>
      <c r="D65" s="175"/>
      <c r="E65" s="175" t="str">
        <f>'将来負担比率（分子）の構造'!J$42</f>
        <v>-</v>
      </c>
      <c r="F65" s="175"/>
      <c r="G65" s="175"/>
      <c r="H65" s="175">
        <f>'将来負担比率（分子）の構造'!K$42</f>
        <v>429</v>
      </c>
      <c r="I65" s="175"/>
      <c r="J65" s="175"/>
      <c r="K65" s="175">
        <f>'将来負担比率（分子）の構造'!L$42</f>
        <v>415</v>
      </c>
      <c r="L65" s="175"/>
      <c r="M65" s="175"/>
      <c r="N65" s="175">
        <f>'将来負担比率（分子）の構造'!M$42</f>
        <v>401</v>
      </c>
      <c r="O65" s="175"/>
      <c r="P65" s="175"/>
    </row>
    <row r="66" spans="1:16" x14ac:dyDescent="0.15">
      <c r="A66" s="175" t="s">
        <v>33</v>
      </c>
      <c r="B66" s="175">
        <f>'将来負担比率（分子）の構造'!I$41</f>
        <v>8101</v>
      </c>
      <c r="C66" s="175"/>
      <c r="D66" s="175"/>
      <c r="E66" s="175">
        <f>'将来負担比率（分子）の構造'!J$41</f>
        <v>8432</v>
      </c>
      <c r="F66" s="175"/>
      <c r="G66" s="175"/>
      <c r="H66" s="175">
        <f>'将来負担比率（分子）の構造'!K$41</f>
        <v>8465</v>
      </c>
      <c r="I66" s="175"/>
      <c r="J66" s="175"/>
      <c r="K66" s="175">
        <f>'将来負担比率（分子）の構造'!L$41</f>
        <v>8783</v>
      </c>
      <c r="L66" s="175"/>
      <c r="M66" s="175"/>
      <c r="N66" s="175">
        <f>'将来負担比率（分子）の構造'!M$41</f>
        <v>8897</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423</v>
      </c>
      <c r="M67" s="175" t="e">
        <f>NA()</f>
        <v>#N/A</v>
      </c>
      <c r="N67" s="175" t="e">
        <f>NA()</f>
        <v>#N/A</v>
      </c>
      <c r="O67" s="175">
        <f>IF(ISNUMBER('将来負担比率（分子）の構造'!M$53), IF('将来負担比率（分子）の構造'!M$53 &lt; 0, 0, '将来負担比率（分子）の構造'!M$53), NA())</f>
        <v>1304</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712</v>
      </c>
      <c r="C72" s="179">
        <f>基金残高に係る経年分析!G55</f>
        <v>1272</v>
      </c>
      <c r="D72" s="179">
        <f>基金残高に係る経年分析!H55</f>
        <v>1293</v>
      </c>
    </row>
    <row r="73" spans="1:16" x14ac:dyDescent="0.15">
      <c r="A73" s="178" t="s">
        <v>80</v>
      </c>
      <c r="B73" s="179">
        <f>基金残高に係る経年分析!F56</f>
        <v>1</v>
      </c>
      <c r="C73" s="179">
        <f>基金残高に係る経年分析!G56</f>
        <v>144</v>
      </c>
      <c r="D73" s="179">
        <f>基金残高に係る経年分析!H56</f>
        <v>144</v>
      </c>
    </row>
    <row r="74" spans="1:16" x14ac:dyDescent="0.15">
      <c r="A74" s="178" t="s">
        <v>81</v>
      </c>
      <c r="B74" s="179">
        <f>基金残高に係る経年分析!F57</f>
        <v>4598</v>
      </c>
      <c r="C74" s="179">
        <f>基金残高に係る経年分析!G57</f>
        <v>3772</v>
      </c>
      <c r="D74" s="179">
        <f>基金残高に係る経年分析!H57</f>
        <v>3038</v>
      </c>
    </row>
  </sheetData>
  <sheetProtection algorithmName="SHA-512" hashValue="hw/8trhu1DYI1v7ixmOLd1FTu7Suh3VCTuJvW6uOmZDnioTiXlb3bpRF+QqoiEti/lxlzt6m4qcUDwY6hRn9NA==" saltValue="gGtxGdYPV92SRSNsPPxvz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216</v>
      </c>
      <c r="DI1" s="718"/>
      <c r="DJ1" s="718"/>
      <c r="DK1" s="718"/>
      <c r="DL1" s="718"/>
      <c r="DM1" s="718"/>
      <c r="DN1" s="719"/>
      <c r="DO1" s="214"/>
      <c r="DP1" s="717" t="s">
        <v>217</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219</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220</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221</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222</v>
      </c>
      <c r="S4" s="680"/>
      <c r="T4" s="680"/>
      <c r="U4" s="680"/>
      <c r="V4" s="680"/>
      <c r="W4" s="680"/>
      <c r="X4" s="680"/>
      <c r="Y4" s="681"/>
      <c r="Z4" s="679" t="s">
        <v>223</v>
      </c>
      <c r="AA4" s="680"/>
      <c r="AB4" s="680"/>
      <c r="AC4" s="681"/>
      <c r="AD4" s="679" t="s">
        <v>224</v>
      </c>
      <c r="AE4" s="680"/>
      <c r="AF4" s="680"/>
      <c r="AG4" s="680"/>
      <c r="AH4" s="680"/>
      <c r="AI4" s="680"/>
      <c r="AJ4" s="680"/>
      <c r="AK4" s="681"/>
      <c r="AL4" s="679" t="s">
        <v>223</v>
      </c>
      <c r="AM4" s="680"/>
      <c r="AN4" s="680"/>
      <c r="AO4" s="681"/>
      <c r="AP4" s="720" t="s">
        <v>225</v>
      </c>
      <c r="AQ4" s="720"/>
      <c r="AR4" s="720"/>
      <c r="AS4" s="720"/>
      <c r="AT4" s="720"/>
      <c r="AU4" s="720"/>
      <c r="AV4" s="720"/>
      <c r="AW4" s="720"/>
      <c r="AX4" s="720"/>
      <c r="AY4" s="720"/>
      <c r="AZ4" s="720"/>
      <c r="BA4" s="720"/>
      <c r="BB4" s="720"/>
      <c r="BC4" s="720"/>
      <c r="BD4" s="720"/>
      <c r="BE4" s="720"/>
      <c r="BF4" s="720"/>
      <c r="BG4" s="720" t="s">
        <v>226</v>
      </c>
      <c r="BH4" s="720"/>
      <c r="BI4" s="720"/>
      <c r="BJ4" s="720"/>
      <c r="BK4" s="720"/>
      <c r="BL4" s="720"/>
      <c r="BM4" s="720"/>
      <c r="BN4" s="720"/>
      <c r="BO4" s="720" t="s">
        <v>223</v>
      </c>
      <c r="BP4" s="720"/>
      <c r="BQ4" s="720"/>
      <c r="BR4" s="720"/>
      <c r="BS4" s="720" t="s">
        <v>227</v>
      </c>
      <c r="BT4" s="720"/>
      <c r="BU4" s="720"/>
      <c r="BV4" s="720"/>
      <c r="BW4" s="720"/>
      <c r="BX4" s="720"/>
      <c r="BY4" s="720"/>
      <c r="BZ4" s="720"/>
      <c r="CA4" s="720"/>
      <c r="CB4" s="720"/>
      <c r="CD4" s="679" t="s">
        <v>228</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229</v>
      </c>
      <c r="C5" s="677"/>
      <c r="D5" s="677"/>
      <c r="E5" s="677"/>
      <c r="F5" s="677"/>
      <c r="G5" s="677"/>
      <c r="H5" s="677"/>
      <c r="I5" s="677"/>
      <c r="J5" s="677"/>
      <c r="K5" s="677"/>
      <c r="L5" s="677"/>
      <c r="M5" s="677"/>
      <c r="N5" s="677"/>
      <c r="O5" s="677"/>
      <c r="P5" s="677"/>
      <c r="Q5" s="678"/>
      <c r="R5" s="673">
        <v>4062786</v>
      </c>
      <c r="S5" s="674"/>
      <c r="T5" s="674"/>
      <c r="U5" s="674"/>
      <c r="V5" s="674"/>
      <c r="W5" s="674"/>
      <c r="X5" s="674"/>
      <c r="Y5" s="702"/>
      <c r="Z5" s="715">
        <v>29.1</v>
      </c>
      <c r="AA5" s="715"/>
      <c r="AB5" s="715"/>
      <c r="AC5" s="715"/>
      <c r="AD5" s="716">
        <v>4062786</v>
      </c>
      <c r="AE5" s="716"/>
      <c r="AF5" s="716"/>
      <c r="AG5" s="716"/>
      <c r="AH5" s="716"/>
      <c r="AI5" s="716"/>
      <c r="AJ5" s="716"/>
      <c r="AK5" s="716"/>
      <c r="AL5" s="703">
        <v>65.400000000000006</v>
      </c>
      <c r="AM5" s="686"/>
      <c r="AN5" s="686"/>
      <c r="AO5" s="704"/>
      <c r="AP5" s="676" t="s">
        <v>230</v>
      </c>
      <c r="AQ5" s="677"/>
      <c r="AR5" s="677"/>
      <c r="AS5" s="677"/>
      <c r="AT5" s="677"/>
      <c r="AU5" s="677"/>
      <c r="AV5" s="677"/>
      <c r="AW5" s="677"/>
      <c r="AX5" s="677"/>
      <c r="AY5" s="677"/>
      <c r="AZ5" s="677"/>
      <c r="BA5" s="677"/>
      <c r="BB5" s="677"/>
      <c r="BC5" s="677"/>
      <c r="BD5" s="677"/>
      <c r="BE5" s="677"/>
      <c r="BF5" s="678"/>
      <c r="BG5" s="627">
        <v>4056861</v>
      </c>
      <c r="BH5" s="628"/>
      <c r="BI5" s="628"/>
      <c r="BJ5" s="628"/>
      <c r="BK5" s="628"/>
      <c r="BL5" s="628"/>
      <c r="BM5" s="628"/>
      <c r="BN5" s="629"/>
      <c r="BO5" s="663">
        <v>99.9</v>
      </c>
      <c r="BP5" s="663"/>
      <c r="BQ5" s="663"/>
      <c r="BR5" s="663"/>
      <c r="BS5" s="664" t="s">
        <v>139</v>
      </c>
      <c r="BT5" s="664"/>
      <c r="BU5" s="664"/>
      <c r="BV5" s="664"/>
      <c r="BW5" s="664"/>
      <c r="BX5" s="664"/>
      <c r="BY5" s="664"/>
      <c r="BZ5" s="664"/>
      <c r="CA5" s="664"/>
      <c r="CB5" s="695"/>
      <c r="CD5" s="679" t="s">
        <v>225</v>
      </c>
      <c r="CE5" s="680"/>
      <c r="CF5" s="680"/>
      <c r="CG5" s="680"/>
      <c r="CH5" s="680"/>
      <c r="CI5" s="680"/>
      <c r="CJ5" s="680"/>
      <c r="CK5" s="680"/>
      <c r="CL5" s="680"/>
      <c r="CM5" s="680"/>
      <c r="CN5" s="680"/>
      <c r="CO5" s="680"/>
      <c r="CP5" s="680"/>
      <c r="CQ5" s="681"/>
      <c r="CR5" s="679" t="s">
        <v>231</v>
      </c>
      <c r="CS5" s="680"/>
      <c r="CT5" s="680"/>
      <c r="CU5" s="680"/>
      <c r="CV5" s="680"/>
      <c r="CW5" s="680"/>
      <c r="CX5" s="680"/>
      <c r="CY5" s="681"/>
      <c r="CZ5" s="679" t="s">
        <v>223</v>
      </c>
      <c r="DA5" s="680"/>
      <c r="DB5" s="680"/>
      <c r="DC5" s="681"/>
      <c r="DD5" s="679" t="s">
        <v>232</v>
      </c>
      <c r="DE5" s="680"/>
      <c r="DF5" s="680"/>
      <c r="DG5" s="680"/>
      <c r="DH5" s="680"/>
      <c r="DI5" s="680"/>
      <c r="DJ5" s="680"/>
      <c r="DK5" s="680"/>
      <c r="DL5" s="680"/>
      <c r="DM5" s="680"/>
      <c r="DN5" s="680"/>
      <c r="DO5" s="680"/>
      <c r="DP5" s="681"/>
      <c r="DQ5" s="679" t="s">
        <v>233</v>
      </c>
      <c r="DR5" s="680"/>
      <c r="DS5" s="680"/>
      <c r="DT5" s="680"/>
      <c r="DU5" s="680"/>
      <c r="DV5" s="680"/>
      <c r="DW5" s="680"/>
      <c r="DX5" s="680"/>
      <c r="DY5" s="680"/>
      <c r="DZ5" s="680"/>
      <c r="EA5" s="680"/>
      <c r="EB5" s="680"/>
      <c r="EC5" s="681"/>
    </row>
    <row r="6" spans="2:143" ht="11.25" customHeight="1" x14ac:dyDescent="0.15">
      <c r="B6" s="624" t="s">
        <v>234</v>
      </c>
      <c r="C6" s="625"/>
      <c r="D6" s="625"/>
      <c r="E6" s="625"/>
      <c r="F6" s="625"/>
      <c r="G6" s="625"/>
      <c r="H6" s="625"/>
      <c r="I6" s="625"/>
      <c r="J6" s="625"/>
      <c r="K6" s="625"/>
      <c r="L6" s="625"/>
      <c r="M6" s="625"/>
      <c r="N6" s="625"/>
      <c r="O6" s="625"/>
      <c r="P6" s="625"/>
      <c r="Q6" s="626"/>
      <c r="R6" s="627">
        <v>114744</v>
      </c>
      <c r="S6" s="628"/>
      <c r="T6" s="628"/>
      <c r="U6" s="628"/>
      <c r="V6" s="628"/>
      <c r="W6" s="628"/>
      <c r="X6" s="628"/>
      <c r="Y6" s="629"/>
      <c r="Z6" s="663">
        <v>0.8</v>
      </c>
      <c r="AA6" s="663"/>
      <c r="AB6" s="663"/>
      <c r="AC6" s="663"/>
      <c r="AD6" s="664">
        <v>114744</v>
      </c>
      <c r="AE6" s="664"/>
      <c r="AF6" s="664"/>
      <c r="AG6" s="664"/>
      <c r="AH6" s="664"/>
      <c r="AI6" s="664"/>
      <c r="AJ6" s="664"/>
      <c r="AK6" s="664"/>
      <c r="AL6" s="630">
        <v>1.8</v>
      </c>
      <c r="AM6" s="631"/>
      <c r="AN6" s="631"/>
      <c r="AO6" s="665"/>
      <c r="AP6" s="624" t="s">
        <v>235</v>
      </c>
      <c r="AQ6" s="625"/>
      <c r="AR6" s="625"/>
      <c r="AS6" s="625"/>
      <c r="AT6" s="625"/>
      <c r="AU6" s="625"/>
      <c r="AV6" s="625"/>
      <c r="AW6" s="625"/>
      <c r="AX6" s="625"/>
      <c r="AY6" s="625"/>
      <c r="AZ6" s="625"/>
      <c r="BA6" s="625"/>
      <c r="BB6" s="625"/>
      <c r="BC6" s="625"/>
      <c r="BD6" s="625"/>
      <c r="BE6" s="625"/>
      <c r="BF6" s="626"/>
      <c r="BG6" s="627">
        <v>4056861</v>
      </c>
      <c r="BH6" s="628"/>
      <c r="BI6" s="628"/>
      <c r="BJ6" s="628"/>
      <c r="BK6" s="628"/>
      <c r="BL6" s="628"/>
      <c r="BM6" s="628"/>
      <c r="BN6" s="629"/>
      <c r="BO6" s="663">
        <v>99.9</v>
      </c>
      <c r="BP6" s="663"/>
      <c r="BQ6" s="663"/>
      <c r="BR6" s="663"/>
      <c r="BS6" s="664" t="s">
        <v>236</v>
      </c>
      <c r="BT6" s="664"/>
      <c r="BU6" s="664"/>
      <c r="BV6" s="664"/>
      <c r="BW6" s="664"/>
      <c r="BX6" s="664"/>
      <c r="BY6" s="664"/>
      <c r="BZ6" s="664"/>
      <c r="CA6" s="664"/>
      <c r="CB6" s="695"/>
      <c r="CD6" s="676" t="s">
        <v>237</v>
      </c>
      <c r="CE6" s="677"/>
      <c r="CF6" s="677"/>
      <c r="CG6" s="677"/>
      <c r="CH6" s="677"/>
      <c r="CI6" s="677"/>
      <c r="CJ6" s="677"/>
      <c r="CK6" s="677"/>
      <c r="CL6" s="677"/>
      <c r="CM6" s="677"/>
      <c r="CN6" s="677"/>
      <c r="CO6" s="677"/>
      <c r="CP6" s="677"/>
      <c r="CQ6" s="678"/>
      <c r="CR6" s="627">
        <v>101486</v>
      </c>
      <c r="CS6" s="628"/>
      <c r="CT6" s="628"/>
      <c r="CU6" s="628"/>
      <c r="CV6" s="628"/>
      <c r="CW6" s="628"/>
      <c r="CX6" s="628"/>
      <c r="CY6" s="629"/>
      <c r="CZ6" s="703">
        <v>0.8</v>
      </c>
      <c r="DA6" s="686"/>
      <c r="DB6" s="686"/>
      <c r="DC6" s="705"/>
      <c r="DD6" s="633" t="s">
        <v>130</v>
      </c>
      <c r="DE6" s="628"/>
      <c r="DF6" s="628"/>
      <c r="DG6" s="628"/>
      <c r="DH6" s="628"/>
      <c r="DI6" s="628"/>
      <c r="DJ6" s="628"/>
      <c r="DK6" s="628"/>
      <c r="DL6" s="628"/>
      <c r="DM6" s="628"/>
      <c r="DN6" s="628"/>
      <c r="DO6" s="628"/>
      <c r="DP6" s="629"/>
      <c r="DQ6" s="633">
        <v>101486</v>
      </c>
      <c r="DR6" s="628"/>
      <c r="DS6" s="628"/>
      <c r="DT6" s="628"/>
      <c r="DU6" s="628"/>
      <c r="DV6" s="628"/>
      <c r="DW6" s="628"/>
      <c r="DX6" s="628"/>
      <c r="DY6" s="628"/>
      <c r="DZ6" s="628"/>
      <c r="EA6" s="628"/>
      <c r="EB6" s="628"/>
      <c r="EC6" s="662"/>
    </row>
    <row r="7" spans="2:143" ht="11.25" customHeight="1" x14ac:dyDescent="0.15">
      <c r="B7" s="624" t="s">
        <v>238</v>
      </c>
      <c r="C7" s="625"/>
      <c r="D7" s="625"/>
      <c r="E7" s="625"/>
      <c r="F7" s="625"/>
      <c r="G7" s="625"/>
      <c r="H7" s="625"/>
      <c r="I7" s="625"/>
      <c r="J7" s="625"/>
      <c r="K7" s="625"/>
      <c r="L7" s="625"/>
      <c r="M7" s="625"/>
      <c r="N7" s="625"/>
      <c r="O7" s="625"/>
      <c r="P7" s="625"/>
      <c r="Q7" s="626"/>
      <c r="R7" s="627">
        <v>1372</v>
      </c>
      <c r="S7" s="628"/>
      <c r="T7" s="628"/>
      <c r="U7" s="628"/>
      <c r="V7" s="628"/>
      <c r="W7" s="628"/>
      <c r="X7" s="628"/>
      <c r="Y7" s="629"/>
      <c r="Z7" s="663">
        <v>0</v>
      </c>
      <c r="AA7" s="663"/>
      <c r="AB7" s="663"/>
      <c r="AC7" s="663"/>
      <c r="AD7" s="664">
        <v>1372</v>
      </c>
      <c r="AE7" s="664"/>
      <c r="AF7" s="664"/>
      <c r="AG7" s="664"/>
      <c r="AH7" s="664"/>
      <c r="AI7" s="664"/>
      <c r="AJ7" s="664"/>
      <c r="AK7" s="664"/>
      <c r="AL7" s="630">
        <v>0</v>
      </c>
      <c r="AM7" s="631"/>
      <c r="AN7" s="631"/>
      <c r="AO7" s="665"/>
      <c r="AP7" s="624" t="s">
        <v>239</v>
      </c>
      <c r="AQ7" s="625"/>
      <c r="AR7" s="625"/>
      <c r="AS7" s="625"/>
      <c r="AT7" s="625"/>
      <c r="AU7" s="625"/>
      <c r="AV7" s="625"/>
      <c r="AW7" s="625"/>
      <c r="AX7" s="625"/>
      <c r="AY7" s="625"/>
      <c r="AZ7" s="625"/>
      <c r="BA7" s="625"/>
      <c r="BB7" s="625"/>
      <c r="BC7" s="625"/>
      <c r="BD7" s="625"/>
      <c r="BE7" s="625"/>
      <c r="BF7" s="626"/>
      <c r="BG7" s="627">
        <v>1292268</v>
      </c>
      <c r="BH7" s="628"/>
      <c r="BI7" s="628"/>
      <c r="BJ7" s="628"/>
      <c r="BK7" s="628"/>
      <c r="BL7" s="628"/>
      <c r="BM7" s="628"/>
      <c r="BN7" s="629"/>
      <c r="BO7" s="663">
        <v>31.8</v>
      </c>
      <c r="BP7" s="663"/>
      <c r="BQ7" s="663"/>
      <c r="BR7" s="663"/>
      <c r="BS7" s="664" t="s">
        <v>130</v>
      </c>
      <c r="BT7" s="664"/>
      <c r="BU7" s="664"/>
      <c r="BV7" s="664"/>
      <c r="BW7" s="664"/>
      <c r="BX7" s="664"/>
      <c r="BY7" s="664"/>
      <c r="BZ7" s="664"/>
      <c r="CA7" s="664"/>
      <c r="CB7" s="695"/>
      <c r="CD7" s="624" t="s">
        <v>240</v>
      </c>
      <c r="CE7" s="625"/>
      <c r="CF7" s="625"/>
      <c r="CG7" s="625"/>
      <c r="CH7" s="625"/>
      <c r="CI7" s="625"/>
      <c r="CJ7" s="625"/>
      <c r="CK7" s="625"/>
      <c r="CL7" s="625"/>
      <c r="CM7" s="625"/>
      <c r="CN7" s="625"/>
      <c r="CO7" s="625"/>
      <c r="CP7" s="625"/>
      <c r="CQ7" s="626"/>
      <c r="CR7" s="627">
        <v>3519862</v>
      </c>
      <c r="CS7" s="628"/>
      <c r="CT7" s="628"/>
      <c r="CU7" s="628"/>
      <c r="CV7" s="628"/>
      <c r="CW7" s="628"/>
      <c r="CX7" s="628"/>
      <c r="CY7" s="629"/>
      <c r="CZ7" s="663">
        <v>26.4</v>
      </c>
      <c r="DA7" s="663"/>
      <c r="DB7" s="663"/>
      <c r="DC7" s="663"/>
      <c r="DD7" s="633">
        <v>448000</v>
      </c>
      <c r="DE7" s="628"/>
      <c r="DF7" s="628"/>
      <c r="DG7" s="628"/>
      <c r="DH7" s="628"/>
      <c r="DI7" s="628"/>
      <c r="DJ7" s="628"/>
      <c r="DK7" s="628"/>
      <c r="DL7" s="628"/>
      <c r="DM7" s="628"/>
      <c r="DN7" s="628"/>
      <c r="DO7" s="628"/>
      <c r="DP7" s="629"/>
      <c r="DQ7" s="633">
        <v>2874537</v>
      </c>
      <c r="DR7" s="628"/>
      <c r="DS7" s="628"/>
      <c r="DT7" s="628"/>
      <c r="DU7" s="628"/>
      <c r="DV7" s="628"/>
      <c r="DW7" s="628"/>
      <c r="DX7" s="628"/>
      <c r="DY7" s="628"/>
      <c r="DZ7" s="628"/>
      <c r="EA7" s="628"/>
      <c r="EB7" s="628"/>
      <c r="EC7" s="662"/>
    </row>
    <row r="8" spans="2:143" ht="11.25" customHeight="1" x14ac:dyDescent="0.15">
      <c r="B8" s="624" t="s">
        <v>241</v>
      </c>
      <c r="C8" s="625"/>
      <c r="D8" s="625"/>
      <c r="E8" s="625"/>
      <c r="F8" s="625"/>
      <c r="G8" s="625"/>
      <c r="H8" s="625"/>
      <c r="I8" s="625"/>
      <c r="J8" s="625"/>
      <c r="K8" s="625"/>
      <c r="L8" s="625"/>
      <c r="M8" s="625"/>
      <c r="N8" s="625"/>
      <c r="O8" s="625"/>
      <c r="P8" s="625"/>
      <c r="Q8" s="626"/>
      <c r="R8" s="627">
        <v>15309</v>
      </c>
      <c r="S8" s="628"/>
      <c r="T8" s="628"/>
      <c r="U8" s="628"/>
      <c r="V8" s="628"/>
      <c r="W8" s="628"/>
      <c r="X8" s="628"/>
      <c r="Y8" s="629"/>
      <c r="Z8" s="663">
        <v>0.1</v>
      </c>
      <c r="AA8" s="663"/>
      <c r="AB8" s="663"/>
      <c r="AC8" s="663"/>
      <c r="AD8" s="664">
        <v>15309</v>
      </c>
      <c r="AE8" s="664"/>
      <c r="AF8" s="664"/>
      <c r="AG8" s="664"/>
      <c r="AH8" s="664"/>
      <c r="AI8" s="664"/>
      <c r="AJ8" s="664"/>
      <c r="AK8" s="664"/>
      <c r="AL8" s="630">
        <v>0.2</v>
      </c>
      <c r="AM8" s="631"/>
      <c r="AN8" s="631"/>
      <c r="AO8" s="665"/>
      <c r="AP8" s="624" t="s">
        <v>242</v>
      </c>
      <c r="AQ8" s="625"/>
      <c r="AR8" s="625"/>
      <c r="AS8" s="625"/>
      <c r="AT8" s="625"/>
      <c r="AU8" s="625"/>
      <c r="AV8" s="625"/>
      <c r="AW8" s="625"/>
      <c r="AX8" s="625"/>
      <c r="AY8" s="625"/>
      <c r="AZ8" s="625"/>
      <c r="BA8" s="625"/>
      <c r="BB8" s="625"/>
      <c r="BC8" s="625"/>
      <c r="BD8" s="625"/>
      <c r="BE8" s="625"/>
      <c r="BF8" s="626"/>
      <c r="BG8" s="627">
        <v>55002</v>
      </c>
      <c r="BH8" s="628"/>
      <c r="BI8" s="628"/>
      <c r="BJ8" s="628"/>
      <c r="BK8" s="628"/>
      <c r="BL8" s="628"/>
      <c r="BM8" s="628"/>
      <c r="BN8" s="629"/>
      <c r="BO8" s="663">
        <v>1.4</v>
      </c>
      <c r="BP8" s="663"/>
      <c r="BQ8" s="663"/>
      <c r="BR8" s="663"/>
      <c r="BS8" s="664" t="s">
        <v>130</v>
      </c>
      <c r="BT8" s="664"/>
      <c r="BU8" s="664"/>
      <c r="BV8" s="664"/>
      <c r="BW8" s="664"/>
      <c r="BX8" s="664"/>
      <c r="BY8" s="664"/>
      <c r="BZ8" s="664"/>
      <c r="CA8" s="664"/>
      <c r="CB8" s="695"/>
      <c r="CD8" s="624" t="s">
        <v>243</v>
      </c>
      <c r="CE8" s="625"/>
      <c r="CF8" s="625"/>
      <c r="CG8" s="625"/>
      <c r="CH8" s="625"/>
      <c r="CI8" s="625"/>
      <c r="CJ8" s="625"/>
      <c r="CK8" s="625"/>
      <c r="CL8" s="625"/>
      <c r="CM8" s="625"/>
      <c r="CN8" s="625"/>
      <c r="CO8" s="625"/>
      <c r="CP8" s="625"/>
      <c r="CQ8" s="626"/>
      <c r="CR8" s="627">
        <v>2803186</v>
      </c>
      <c r="CS8" s="628"/>
      <c r="CT8" s="628"/>
      <c r="CU8" s="628"/>
      <c r="CV8" s="628"/>
      <c r="CW8" s="628"/>
      <c r="CX8" s="628"/>
      <c r="CY8" s="629"/>
      <c r="CZ8" s="663">
        <v>21</v>
      </c>
      <c r="DA8" s="663"/>
      <c r="DB8" s="663"/>
      <c r="DC8" s="663"/>
      <c r="DD8" s="633">
        <v>295781</v>
      </c>
      <c r="DE8" s="628"/>
      <c r="DF8" s="628"/>
      <c r="DG8" s="628"/>
      <c r="DH8" s="628"/>
      <c r="DI8" s="628"/>
      <c r="DJ8" s="628"/>
      <c r="DK8" s="628"/>
      <c r="DL8" s="628"/>
      <c r="DM8" s="628"/>
      <c r="DN8" s="628"/>
      <c r="DO8" s="628"/>
      <c r="DP8" s="629"/>
      <c r="DQ8" s="633">
        <v>1342408</v>
      </c>
      <c r="DR8" s="628"/>
      <c r="DS8" s="628"/>
      <c r="DT8" s="628"/>
      <c r="DU8" s="628"/>
      <c r="DV8" s="628"/>
      <c r="DW8" s="628"/>
      <c r="DX8" s="628"/>
      <c r="DY8" s="628"/>
      <c r="DZ8" s="628"/>
      <c r="EA8" s="628"/>
      <c r="EB8" s="628"/>
      <c r="EC8" s="662"/>
    </row>
    <row r="9" spans="2:143" ht="11.25" customHeight="1" x14ac:dyDescent="0.15">
      <c r="B9" s="624" t="s">
        <v>244</v>
      </c>
      <c r="C9" s="625"/>
      <c r="D9" s="625"/>
      <c r="E9" s="625"/>
      <c r="F9" s="625"/>
      <c r="G9" s="625"/>
      <c r="H9" s="625"/>
      <c r="I9" s="625"/>
      <c r="J9" s="625"/>
      <c r="K9" s="625"/>
      <c r="L9" s="625"/>
      <c r="M9" s="625"/>
      <c r="N9" s="625"/>
      <c r="O9" s="625"/>
      <c r="P9" s="625"/>
      <c r="Q9" s="626"/>
      <c r="R9" s="627">
        <v>15541</v>
      </c>
      <c r="S9" s="628"/>
      <c r="T9" s="628"/>
      <c r="U9" s="628"/>
      <c r="V9" s="628"/>
      <c r="W9" s="628"/>
      <c r="X9" s="628"/>
      <c r="Y9" s="629"/>
      <c r="Z9" s="663">
        <v>0.1</v>
      </c>
      <c r="AA9" s="663"/>
      <c r="AB9" s="663"/>
      <c r="AC9" s="663"/>
      <c r="AD9" s="664">
        <v>15541</v>
      </c>
      <c r="AE9" s="664"/>
      <c r="AF9" s="664"/>
      <c r="AG9" s="664"/>
      <c r="AH9" s="664"/>
      <c r="AI9" s="664"/>
      <c r="AJ9" s="664"/>
      <c r="AK9" s="664"/>
      <c r="AL9" s="630">
        <v>0.3</v>
      </c>
      <c r="AM9" s="631"/>
      <c r="AN9" s="631"/>
      <c r="AO9" s="665"/>
      <c r="AP9" s="624" t="s">
        <v>245</v>
      </c>
      <c r="AQ9" s="625"/>
      <c r="AR9" s="625"/>
      <c r="AS9" s="625"/>
      <c r="AT9" s="625"/>
      <c r="AU9" s="625"/>
      <c r="AV9" s="625"/>
      <c r="AW9" s="625"/>
      <c r="AX9" s="625"/>
      <c r="AY9" s="625"/>
      <c r="AZ9" s="625"/>
      <c r="BA9" s="625"/>
      <c r="BB9" s="625"/>
      <c r="BC9" s="625"/>
      <c r="BD9" s="625"/>
      <c r="BE9" s="625"/>
      <c r="BF9" s="626"/>
      <c r="BG9" s="627">
        <v>1010172</v>
      </c>
      <c r="BH9" s="628"/>
      <c r="BI9" s="628"/>
      <c r="BJ9" s="628"/>
      <c r="BK9" s="628"/>
      <c r="BL9" s="628"/>
      <c r="BM9" s="628"/>
      <c r="BN9" s="629"/>
      <c r="BO9" s="663">
        <v>24.9</v>
      </c>
      <c r="BP9" s="663"/>
      <c r="BQ9" s="663"/>
      <c r="BR9" s="663"/>
      <c r="BS9" s="664" t="s">
        <v>130</v>
      </c>
      <c r="BT9" s="664"/>
      <c r="BU9" s="664"/>
      <c r="BV9" s="664"/>
      <c r="BW9" s="664"/>
      <c r="BX9" s="664"/>
      <c r="BY9" s="664"/>
      <c r="BZ9" s="664"/>
      <c r="CA9" s="664"/>
      <c r="CB9" s="695"/>
      <c r="CD9" s="624" t="s">
        <v>246</v>
      </c>
      <c r="CE9" s="625"/>
      <c r="CF9" s="625"/>
      <c r="CG9" s="625"/>
      <c r="CH9" s="625"/>
      <c r="CI9" s="625"/>
      <c r="CJ9" s="625"/>
      <c r="CK9" s="625"/>
      <c r="CL9" s="625"/>
      <c r="CM9" s="625"/>
      <c r="CN9" s="625"/>
      <c r="CO9" s="625"/>
      <c r="CP9" s="625"/>
      <c r="CQ9" s="626"/>
      <c r="CR9" s="627">
        <v>943656</v>
      </c>
      <c r="CS9" s="628"/>
      <c r="CT9" s="628"/>
      <c r="CU9" s="628"/>
      <c r="CV9" s="628"/>
      <c r="CW9" s="628"/>
      <c r="CX9" s="628"/>
      <c r="CY9" s="629"/>
      <c r="CZ9" s="663">
        <v>7.1</v>
      </c>
      <c r="DA9" s="663"/>
      <c r="DB9" s="663"/>
      <c r="DC9" s="663"/>
      <c r="DD9" s="633">
        <v>18468</v>
      </c>
      <c r="DE9" s="628"/>
      <c r="DF9" s="628"/>
      <c r="DG9" s="628"/>
      <c r="DH9" s="628"/>
      <c r="DI9" s="628"/>
      <c r="DJ9" s="628"/>
      <c r="DK9" s="628"/>
      <c r="DL9" s="628"/>
      <c r="DM9" s="628"/>
      <c r="DN9" s="628"/>
      <c r="DO9" s="628"/>
      <c r="DP9" s="629"/>
      <c r="DQ9" s="633">
        <v>744305</v>
      </c>
      <c r="DR9" s="628"/>
      <c r="DS9" s="628"/>
      <c r="DT9" s="628"/>
      <c r="DU9" s="628"/>
      <c r="DV9" s="628"/>
      <c r="DW9" s="628"/>
      <c r="DX9" s="628"/>
      <c r="DY9" s="628"/>
      <c r="DZ9" s="628"/>
      <c r="EA9" s="628"/>
      <c r="EB9" s="628"/>
      <c r="EC9" s="662"/>
    </row>
    <row r="10" spans="2:143" ht="11.25" customHeight="1" x14ac:dyDescent="0.15">
      <c r="B10" s="624" t="s">
        <v>247</v>
      </c>
      <c r="C10" s="625"/>
      <c r="D10" s="625"/>
      <c r="E10" s="625"/>
      <c r="F10" s="625"/>
      <c r="G10" s="625"/>
      <c r="H10" s="625"/>
      <c r="I10" s="625"/>
      <c r="J10" s="625"/>
      <c r="K10" s="625"/>
      <c r="L10" s="625"/>
      <c r="M10" s="625"/>
      <c r="N10" s="625"/>
      <c r="O10" s="625"/>
      <c r="P10" s="625"/>
      <c r="Q10" s="626"/>
      <c r="R10" s="627" t="s">
        <v>130</v>
      </c>
      <c r="S10" s="628"/>
      <c r="T10" s="628"/>
      <c r="U10" s="628"/>
      <c r="V10" s="628"/>
      <c r="W10" s="628"/>
      <c r="X10" s="628"/>
      <c r="Y10" s="629"/>
      <c r="Z10" s="663" t="s">
        <v>130</v>
      </c>
      <c r="AA10" s="663"/>
      <c r="AB10" s="663"/>
      <c r="AC10" s="663"/>
      <c r="AD10" s="664" t="s">
        <v>236</v>
      </c>
      <c r="AE10" s="664"/>
      <c r="AF10" s="664"/>
      <c r="AG10" s="664"/>
      <c r="AH10" s="664"/>
      <c r="AI10" s="664"/>
      <c r="AJ10" s="664"/>
      <c r="AK10" s="664"/>
      <c r="AL10" s="630" t="s">
        <v>130</v>
      </c>
      <c r="AM10" s="631"/>
      <c r="AN10" s="631"/>
      <c r="AO10" s="665"/>
      <c r="AP10" s="624" t="s">
        <v>248</v>
      </c>
      <c r="AQ10" s="625"/>
      <c r="AR10" s="625"/>
      <c r="AS10" s="625"/>
      <c r="AT10" s="625"/>
      <c r="AU10" s="625"/>
      <c r="AV10" s="625"/>
      <c r="AW10" s="625"/>
      <c r="AX10" s="625"/>
      <c r="AY10" s="625"/>
      <c r="AZ10" s="625"/>
      <c r="BA10" s="625"/>
      <c r="BB10" s="625"/>
      <c r="BC10" s="625"/>
      <c r="BD10" s="625"/>
      <c r="BE10" s="625"/>
      <c r="BF10" s="626"/>
      <c r="BG10" s="627">
        <v>78730</v>
      </c>
      <c r="BH10" s="628"/>
      <c r="BI10" s="628"/>
      <c r="BJ10" s="628"/>
      <c r="BK10" s="628"/>
      <c r="BL10" s="628"/>
      <c r="BM10" s="628"/>
      <c r="BN10" s="629"/>
      <c r="BO10" s="663">
        <v>1.9</v>
      </c>
      <c r="BP10" s="663"/>
      <c r="BQ10" s="663"/>
      <c r="BR10" s="663"/>
      <c r="BS10" s="664" t="s">
        <v>236</v>
      </c>
      <c r="BT10" s="664"/>
      <c r="BU10" s="664"/>
      <c r="BV10" s="664"/>
      <c r="BW10" s="664"/>
      <c r="BX10" s="664"/>
      <c r="BY10" s="664"/>
      <c r="BZ10" s="664"/>
      <c r="CA10" s="664"/>
      <c r="CB10" s="695"/>
      <c r="CD10" s="624" t="s">
        <v>249</v>
      </c>
      <c r="CE10" s="625"/>
      <c r="CF10" s="625"/>
      <c r="CG10" s="625"/>
      <c r="CH10" s="625"/>
      <c r="CI10" s="625"/>
      <c r="CJ10" s="625"/>
      <c r="CK10" s="625"/>
      <c r="CL10" s="625"/>
      <c r="CM10" s="625"/>
      <c r="CN10" s="625"/>
      <c r="CO10" s="625"/>
      <c r="CP10" s="625"/>
      <c r="CQ10" s="626"/>
      <c r="CR10" s="627">
        <v>7720</v>
      </c>
      <c r="CS10" s="628"/>
      <c r="CT10" s="628"/>
      <c r="CU10" s="628"/>
      <c r="CV10" s="628"/>
      <c r="CW10" s="628"/>
      <c r="CX10" s="628"/>
      <c r="CY10" s="629"/>
      <c r="CZ10" s="663">
        <v>0.1</v>
      </c>
      <c r="DA10" s="663"/>
      <c r="DB10" s="663"/>
      <c r="DC10" s="663"/>
      <c r="DD10" s="633" t="s">
        <v>130</v>
      </c>
      <c r="DE10" s="628"/>
      <c r="DF10" s="628"/>
      <c r="DG10" s="628"/>
      <c r="DH10" s="628"/>
      <c r="DI10" s="628"/>
      <c r="DJ10" s="628"/>
      <c r="DK10" s="628"/>
      <c r="DL10" s="628"/>
      <c r="DM10" s="628"/>
      <c r="DN10" s="628"/>
      <c r="DO10" s="628"/>
      <c r="DP10" s="629"/>
      <c r="DQ10" s="633">
        <v>6517</v>
      </c>
      <c r="DR10" s="628"/>
      <c r="DS10" s="628"/>
      <c r="DT10" s="628"/>
      <c r="DU10" s="628"/>
      <c r="DV10" s="628"/>
      <c r="DW10" s="628"/>
      <c r="DX10" s="628"/>
      <c r="DY10" s="628"/>
      <c r="DZ10" s="628"/>
      <c r="EA10" s="628"/>
      <c r="EB10" s="628"/>
      <c r="EC10" s="662"/>
    </row>
    <row r="11" spans="2:143" ht="11.25" customHeight="1" x14ac:dyDescent="0.15">
      <c r="B11" s="624" t="s">
        <v>250</v>
      </c>
      <c r="C11" s="625"/>
      <c r="D11" s="625"/>
      <c r="E11" s="625"/>
      <c r="F11" s="625"/>
      <c r="G11" s="625"/>
      <c r="H11" s="625"/>
      <c r="I11" s="625"/>
      <c r="J11" s="625"/>
      <c r="K11" s="625"/>
      <c r="L11" s="625"/>
      <c r="M11" s="625"/>
      <c r="N11" s="625"/>
      <c r="O11" s="625"/>
      <c r="P11" s="625"/>
      <c r="Q11" s="626"/>
      <c r="R11" s="627">
        <v>496867</v>
      </c>
      <c r="S11" s="628"/>
      <c r="T11" s="628"/>
      <c r="U11" s="628"/>
      <c r="V11" s="628"/>
      <c r="W11" s="628"/>
      <c r="X11" s="628"/>
      <c r="Y11" s="629"/>
      <c r="Z11" s="630">
        <v>3.6</v>
      </c>
      <c r="AA11" s="631"/>
      <c r="AB11" s="631"/>
      <c r="AC11" s="632"/>
      <c r="AD11" s="633">
        <v>496867</v>
      </c>
      <c r="AE11" s="628"/>
      <c r="AF11" s="628"/>
      <c r="AG11" s="628"/>
      <c r="AH11" s="628"/>
      <c r="AI11" s="628"/>
      <c r="AJ11" s="628"/>
      <c r="AK11" s="629"/>
      <c r="AL11" s="630">
        <v>8</v>
      </c>
      <c r="AM11" s="631"/>
      <c r="AN11" s="631"/>
      <c r="AO11" s="665"/>
      <c r="AP11" s="624" t="s">
        <v>251</v>
      </c>
      <c r="AQ11" s="625"/>
      <c r="AR11" s="625"/>
      <c r="AS11" s="625"/>
      <c r="AT11" s="625"/>
      <c r="AU11" s="625"/>
      <c r="AV11" s="625"/>
      <c r="AW11" s="625"/>
      <c r="AX11" s="625"/>
      <c r="AY11" s="625"/>
      <c r="AZ11" s="625"/>
      <c r="BA11" s="625"/>
      <c r="BB11" s="625"/>
      <c r="BC11" s="625"/>
      <c r="BD11" s="625"/>
      <c r="BE11" s="625"/>
      <c r="BF11" s="626"/>
      <c r="BG11" s="627">
        <v>148364</v>
      </c>
      <c r="BH11" s="628"/>
      <c r="BI11" s="628"/>
      <c r="BJ11" s="628"/>
      <c r="BK11" s="628"/>
      <c r="BL11" s="628"/>
      <c r="BM11" s="628"/>
      <c r="BN11" s="629"/>
      <c r="BO11" s="663">
        <v>3.7</v>
      </c>
      <c r="BP11" s="663"/>
      <c r="BQ11" s="663"/>
      <c r="BR11" s="663"/>
      <c r="BS11" s="664" t="s">
        <v>130</v>
      </c>
      <c r="BT11" s="664"/>
      <c r="BU11" s="664"/>
      <c r="BV11" s="664"/>
      <c r="BW11" s="664"/>
      <c r="BX11" s="664"/>
      <c r="BY11" s="664"/>
      <c r="BZ11" s="664"/>
      <c r="CA11" s="664"/>
      <c r="CB11" s="695"/>
      <c r="CD11" s="624" t="s">
        <v>252</v>
      </c>
      <c r="CE11" s="625"/>
      <c r="CF11" s="625"/>
      <c r="CG11" s="625"/>
      <c r="CH11" s="625"/>
      <c r="CI11" s="625"/>
      <c r="CJ11" s="625"/>
      <c r="CK11" s="625"/>
      <c r="CL11" s="625"/>
      <c r="CM11" s="625"/>
      <c r="CN11" s="625"/>
      <c r="CO11" s="625"/>
      <c r="CP11" s="625"/>
      <c r="CQ11" s="626"/>
      <c r="CR11" s="627">
        <v>303582</v>
      </c>
      <c r="CS11" s="628"/>
      <c r="CT11" s="628"/>
      <c r="CU11" s="628"/>
      <c r="CV11" s="628"/>
      <c r="CW11" s="628"/>
      <c r="CX11" s="628"/>
      <c r="CY11" s="629"/>
      <c r="CZ11" s="663">
        <v>2.2999999999999998</v>
      </c>
      <c r="DA11" s="663"/>
      <c r="DB11" s="663"/>
      <c r="DC11" s="663"/>
      <c r="DD11" s="633">
        <v>172212</v>
      </c>
      <c r="DE11" s="628"/>
      <c r="DF11" s="628"/>
      <c r="DG11" s="628"/>
      <c r="DH11" s="628"/>
      <c r="DI11" s="628"/>
      <c r="DJ11" s="628"/>
      <c r="DK11" s="628"/>
      <c r="DL11" s="628"/>
      <c r="DM11" s="628"/>
      <c r="DN11" s="628"/>
      <c r="DO11" s="628"/>
      <c r="DP11" s="629"/>
      <c r="DQ11" s="633">
        <v>187346</v>
      </c>
      <c r="DR11" s="628"/>
      <c r="DS11" s="628"/>
      <c r="DT11" s="628"/>
      <c r="DU11" s="628"/>
      <c r="DV11" s="628"/>
      <c r="DW11" s="628"/>
      <c r="DX11" s="628"/>
      <c r="DY11" s="628"/>
      <c r="DZ11" s="628"/>
      <c r="EA11" s="628"/>
      <c r="EB11" s="628"/>
      <c r="EC11" s="662"/>
    </row>
    <row r="12" spans="2:143" ht="11.25" customHeight="1" x14ac:dyDescent="0.15">
      <c r="B12" s="624" t="s">
        <v>253</v>
      </c>
      <c r="C12" s="625"/>
      <c r="D12" s="625"/>
      <c r="E12" s="625"/>
      <c r="F12" s="625"/>
      <c r="G12" s="625"/>
      <c r="H12" s="625"/>
      <c r="I12" s="625"/>
      <c r="J12" s="625"/>
      <c r="K12" s="625"/>
      <c r="L12" s="625"/>
      <c r="M12" s="625"/>
      <c r="N12" s="625"/>
      <c r="O12" s="625"/>
      <c r="P12" s="625"/>
      <c r="Q12" s="626"/>
      <c r="R12" s="627">
        <v>206958</v>
      </c>
      <c r="S12" s="628"/>
      <c r="T12" s="628"/>
      <c r="U12" s="628"/>
      <c r="V12" s="628"/>
      <c r="W12" s="628"/>
      <c r="X12" s="628"/>
      <c r="Y12" s="629"/>
      <c r="Z12" s="663">
        <v>1.5</v>
      </c>
      <c r="AA12" s="663"/>
      <c r="AB12" s="663"/>
      <c r="AC12" s="663"/>
      <c r="AD12" s="664">
        <v>206958</v>
      </c>
      <c r="AE12" s="664"/>
      <c r="AF12" s="664"/>
      <c r="AG12" s="664"/>
      <c r="AH12" s="664"/>
      <c r="AI12" s="664"/>
      <c r="AJ12" s="664"/>
      <c r="AK12" s="664"/>
      <c r="AL12" s="630">
        <v>3.3</v>
      </c>
      <c r="AM12" s="631"/>
      <c r="AN12" s="631"/>
      <c r="AO12" s="665"/>
      <c r="AP12" s="624" t="s">
        <v>254</v>
      </c>
      <c r="AQ12" s="625"/>
      <c r="AR12" s="625"/>
      <c r="AS12" s="625"/>
      <c r="AT12" s="625"/>
      <c r="AU12" s="625"/>
      <c r="AV12" s="625"/>
      <c r="AW12" s="625"/>
      <c r="AX12" s="625"/>
      <c r="AY12" s="625"/>
      <c r="AZ12" s="625"/>
      <c r="BA12" s="625"/>
      <c r="BB12" s="625"/>
      <c r="BC12" s="625"/>
      <c r="BD12" s="625"/>
      <c r="BE12" s="625"/>
      <c r="BF12" s="626"/>
      <c r="BG12" s="627">
        <v>2538515</v>
      </c>
      <c r="BH12" s="628"/>
      <c r="BI12" s="628"/>
      <c r="BJ12" s="628"/>
      <c r="BK12" s="628"/>
      <c r="BL12" s="628"/>
      <c r="BM12" s="628"/>
      <c r="BN12" s="629"/>
      <c r="BO12" s="663">
        <v>62.5</v>
      </c>
      <c r="BP12" s="663"/>
      <c r="BQ12" s="663"/>
      <c r="BR12" s="663"/>
      <c r="BS12" s="664" t="s">
        <v>130</v>
      </c>
      <c r="BT12" s="664"/>
      <c r="BU12" s="664"/>
      <c r="BV12" s="664"/>
      <c r="BW12" s="664"/>
      <c r="BX12" s="664"/>
      <c r="BY12" s="664"/>
      <c r="BZ12" s="664"/>
      <c r="CA12" s="664"/>
      <c r="CB12" s="695"/>
      <c r="CD12" s="624" t="s">
        <v>255</v>
      </c>
      <c r="CE12" s="625"/>
      <c r="CF12" s="625"/>
      <c r="CG12" s="625"/>
      <c r="CH12" s="625"/>
      <c r="CI12" s="625"/>
      <c r="CJ12" s="625"/>
      <c r="CK12" s="625"/>
      <c r="CL12" s="625"/>
      <c r="CM12" s="625"/>
      <c r="CN12" s="625"/>
      <c r="CO12" s="625"/>
      <c r="CP12" s="625"/>
      <c r="CQ12" s="626"/>
      <c r="CR12" s="627">
        <v>1055127</v>
      </c>
      <c r="CS12" s="628"/>
      <c r="CT12" s="628"/>
      <c r="CU12" s="628"/>
      <c r="CV12" s="628"/>
      <c r="CW12" s="628"/>
      <c r="CX12" s="628"/>
      <c r="CY12" s="629"/>
      <c r="CZ12" s="663">
        <v>7.9</v>
      </c>
      <c r="DA12" s="663"/>
      <c r="DB12" s="663"/>
      <c r="DC12" s="663"/>
      <c r="DD12" s="633">
        <v>39342</v>
      </c>
      <c r="DE12" s="628"/>
      <c r="DF12" s="628"/>
      <c r="DG12" s="628"/>
      <c r="DH12" s="628"/>
      <c r="DI12" s="628"/>
      <c r="DJ12" s="628"/>
      <c r="DK12" s="628"/>
      <c r="DL12" s="628"/>
      <c r="DM12" s="628"/>
      <c r="DN12" s="628"/>
      <c r="DO12" s="628"/>
      <c r="DP12" s="629"/>
      <c r="DQ12" s="633">
        <v>259664</v>
      </c>
      <c r="DR12" s="628"/>
      <c r="DS12" s="628"/>
      <c r="DT12" s="628"/>
      <c r="DU12" s="628"/>
      <c r="DV12" s="628"/>
      <c r="DW12" s="628"/>
      <c r="DX12" s="628"/>
      <c r="DY12" s="628"/>
      <c r="DZ12" s="628"/>
      <c r="EA12" s="628"/>
      <c r="EB12" s="628"/>
      <c r="EC12" s="662"/>
    </row>
    <row r="13" spans="2:143" ht="11.25" customHeight="1" x14ac:dyDescent="0.15">
      <c r="B13" s="624" t="s">
        <v>256</v>
      </c>
      <c r="C13" s="625"/>
      <c r="D13" s="625"/>
      <c r="E13" s="625"/>
      <c r="F13" s="625"/>
      <c r="G13" s="625"/>
      <c r="H13" s="625"/>
      <c r="I13" s="625"/>
      <c r="J13" s="625"/>
      <c r="K13" s="625"/>
      <c r="L13" s="625"/>
      <c r="M13" s="625"/>
      <c r="N13" s="625"/>
      <c r="O13" s="625"/>
      <c r="P13" s="625"/>
      <c r="Q13" s="626"/>
      <c r="R13" s="627" t="s">
        <v>236</v>
      </c>
      <c r="S13" s="628"/>
      <c r="T13" s="628"/>
      <c r="U13" s="628"/>
      <c r="V13" s="628"/>
      <c r="W13" s="628"/>
      <c r="X13" s="628"/>
      <c r="Y13" s="629"/>
      <c r="Z13" s="663" t="s">
        <v>130</v>
      </c>
      <c r="AA13" s="663"/>
      <c r="AB13" s="663"/>
      <c r="AC13" s="663"/>
      <c r="AD13" s="664" t="s">
        <v>236</v>
      </c>
      <c r="AE13" s="664"/>
      <c r="AF13" s="664"/>
      <c r="AG13" s="664"/>
      <c r="AH13" s="664"/>
      <c r="AI13" s="664"/>
      <c r="AJ13" s="664"/>
      <c r="AK13" s="664"/>
      <c r="AL13" s="630" t="s">
        <v>130</v>
      </c>
      <c r="AM13" s="631"/>
      <c r="AN13" s="631"/>
      <c r="AO13" s="665"/>
      <c r="AP13" s="624" t="s">
        <v>257</v>
      </c>
      <c r="AQ13" s="625"/>
      <c r="AR13" s="625"/>
      <c r="AS13" s="625"/>
      <c r="AT13" s="625"/>
      <c r="AU13" s="625"/>
      <c r="AV13" s="625"/>
      <c r="AW13" s="625"/>
      <c r="AX13" s="625"/>
      <c r="AY13" s="625"/>
      <c r="AZ13" s="625"/>
      <c r="BA13" s="625"/>
      <c r="BB13" s="625"/>
      <c r="BC13" s="625"/>
      <c r="BD13" s="625"/>
      <c r="BE13" s="625"/>
      <c r="BF13" s="626"/>
      <c r="BG13" s="627">
        <v>2526366</v>
      </c>
      <c r="BH13" s="628"/>
      <c r="BI13" s="628"/>
      <c r="BJ13" s="628"/>
      <c r="BK13" s="628"/>
      <c r="BL13" s="628"/>
      <c r="BM13" s="628"/>
      <c r="BN13" s="629"/>
      <c r="BO13" s="663">
        <v>62.2</v>
      </c>
      <c r="BP13" s="663"/>
      <c r="BQ13" s="663"/>
      <c r="BR13" s="663"/>
      <c r="BS13" s="664" t="s">
        <v>130</v>
      </c>
      <c r="BT13" s="664"/>
      <c r="BU13" s="664"/>
      <c r="BV13" s="664"/>
      <c r="BW13" s="664"/>
      <c r="BX13" s="664"/>
      <c r="BY13" s="664"/>
      <c r="BZ13" s="664"/>
      <c r="CA13" s="664"/>
      <c r="CB13" s="695"/>
      <c r="CD13" s="624" t="s">
        <v>258</v>
      </c>
      <c r="CE13" s="625"/>
      <c r="CF13" s="625"/>
      <c r="CG13" s="625"/>
      <c r="CH13" s="625"/>
      <c r="CI13" s="625"/>
      <c r="CJ13" s="625"/>
      <c r="CK13" s="625"/>
      <c r="CL13" s="625"/>
      <c r="CM13" s="625"/>
      <c r="CN13" s="625"/>
      <c r="CO13" s="625"/>
      <c r="CP13" s="625"/>
      <c r="CQ13" s="626"/>
      <c r="CR13" s="627">
        <v>1696371</v>
      </c>
      <c r="CS13" s="628"/>
      <c r="CT13" s="628"/>
      <c r="CU13" s="628"/>
      <c r="CV13" s="628"/>
      <c r="CW13" s="628"/>
      <c r="CX13" s="628"/>
      <c r="CY13" s="629"/>
      <c r="CZ13" s="663">
        <v>12.7</v>
      </c>
      <c r="DA13" s="663"/>
      <c r="DB13" s="663"/>
      <c r="DC13" s="663"/>
      <c r="DD13" s="633">
        <v>1130079</v>
      </c>
      <c r="DE13" s="628"/>
      <c r="DF13" s="628"/>
      <c r="DG13" s="628"/>
      <c r="DH13" s="628"/>
      <c r="DI13" s="628"/>
      <c r="DJ13" s="628"/>
      <c r="DK13" s="628"/>
      <c r="DL13" s="628"/>
      <c r="DM13" s="628"/>
      <c r="DN13" s="628"/>
      <c r="DO13" s="628"/>
      <c r="DP13" s="629"/>
      <c r="DQ13" s="633">
        <v>650128</v>
      </c>
      <c r="DR13" s="628"/>
      <c r="DS13" s="628"/>
      <c r="DT13" s="628"/>
      <c r="DU13" s="628"/>
      <c r="DV13" s="628"/>
      <c r="DW13" s="628"/>
      <c r="DX13" s="628"/>
      <c r="DY13" s="628"/>
      <c r="DZ13" s="628"/>
      <c r="EA13" s="628"/>
      <c r="EB13" s="628"/>
      <c r="EC13" s="662"/>
    </row>
    <row r="14" spans="2:143" ht="11.25" customHeight="1" x14ac:dyDescent="0.15">
      <c r="B14" s="624" t="s">
        <v>259</v>
      </c>
      <c r="C14" s="625"/>
      <c r="D14" s="625"/>
      <c r="E14" s="625"/>
      <c r="F14" s="625"/>
      <c r="G14" s="625"/>
      <c r="H14" s="625"/>
      <c r="I14" s="625"/>
      <c r="J14" s="625"/>
      <c r="K14" s="625"/>
      <c r="L14" s="625"/>
      <c r="M14" s="625"/>
      <c r="N14" s="625"/>
      <c r="O14" s="625"/>
      <c r="P14" s="625"/>
      <c r="Q14" s="626"/>
      <c r="R14" s="627" t="s">
        <v>130</v>
      </c>
      <c r="S14" s="628"/>
      <c r="T14" s="628"/>
      <c r="U14" s="628"/>
      <c r="V14" s="628"/>
      <c r="W14" s="628"/>
      <c r="X14" s="628"/>
      <c r="Y14" s="629"/>
      <c r="Z14" s="663" t="s">
        <v>130</v>
      </c>
      <c r="AA14" s="663"/>
      <c r="AB14" s="663"/>
      <c r="AC14" s="663"/>
      <c r="AD14" s="664" t="s">
        <v>130</v>
      </c>
      <c r="AE14" s="664"/>
      <c r="AF14" s="664"/>
      <c r="AG14" s="664"/>
      <c r="AH14" s="664"/>
      <c r="AI14" s="664"/>
      <c r="AJ14" s="664"/>
      <c r="AK14" s="664"/>
      <c r="AL14" s="630" t="s">
        <v>130</v>
      </c>
      <c r="AM14" s="631"/>
      <c r="AN14" s="631"/>
      <c r="AO14" s="665"/>
      <c r="AP14" s="624" t="s">
        <v>260</v>
      </c>
      <c r="AQ14" s="625"/>
      <c r="AR14" s="625"/>
      <c r="AS14" s="625"/>
      <c r="AT14" s="625"/>
      <c r="AU14" s="625"/>
      <c r="AV14" s="625"/>
      <c r="AW14" s="625"/>
      <c r="AX14" s="625"/>
      <c r="AY14" s="625"/>
      <c r="AZ14" s="625"/>
      <c r="BA14" s="625"/>
      <c r="BB14" s="625"/>
      <c r="BC14" s="625"/>
      <c r="BD14" s="625"/>
      <c r="BE14" s="625"/>
      <c r="BF14" s="626"/>
      <c r="BG14" s="627">
        <v>66623</v>
      </c>
      <c r="BH14" s="628"/>
      <c r="BI14" s="628"/>
      <c r="BJ14" s="628"/>
      <c r="BK14" s="628"/>
      <c r="BL14" s="628"/>
      <c r="BM14" s="628"/>
      <c r="BN14" s="629"/>
      <c r="BO14" s="663">
        <v>1.6</v>
      </c>
      <c r="BP14" s="663"/>
      <c r="BQ14" s="663"/>
      <c r="BR14" s="663"/>
      <c r="BS14" s="664" t="s">
        <v>130</v>
      </c>
      <c r="BT14" s="664"/>
      <c r="BU14" s="664"/>
      <c r="BV14" s="664"/>
      <c r="BW14" s="664"/>
      <c r="BX14" s="664"/>
      <c r="BY14" s="664"/>
      <c r="BZ14" s="664"/>
      <c r="CA14" s="664"/>
      <c r="CB14" s="695"/>
      <c r="CD14" s="624" t="s">
        <v>261</v>
      </c>
      <c r="CE14" s="625"/>
      <c r="CF14" s="625"/>
      <c r="CG14" s="625"/>
      <c r="CH14" s="625"/>
      <c r="CI14" s="625"/>
      <c r="CJ14" s="625"/>
      <c r="CK14" s="625"/>
      <c r="CL14" s="625"/>
      <c r="CM14" s="625"/>
      <c r="CN14" s="625"/>
      <c r="CO14" s="625"/>
      <c r="CP14" s="625"/>
      <c r="CQ14" s="626"/>
      <c r="CR14" s="627">
        <v>602300</v>
      </c>
      <c r="CS14" s="628"/>
      <c r="CT14" s="628"/>
      <c r="CU14" s="628"/>
      <c r="CV14" s="628"/>
      <c r="CW14" s="628"/>
      <c r="CX14" s="628"/>
      <c r="CY14" s="629"/>
      <c r="CZ14" s="663">
        <v>4.5</v>
      </c>
      <c r="DA14" s="663"/>
      <c r="DB14" s="663"/>
      <c r="DC14" s="663"/>
      <c r="DD14" s="633">
        <v>93702</v>
      </c>
      <c r="DE14" s="628"/>
      <c r="DF14" s="628"/>
      <c r="DG14" s="628"/>
      <c r="DH14" s="628"/>
      <c r="DI14" s="628"/>
      <c r="DJ14" s="628"/>
      <c r="DK14" s="628"/>
      <c r="DL14" s="628"/>
      <c r="DM14" s="628"/>
      <c r="DN14" s="628"/>
      <c r="DO14" s="628"/>
      <c r="DP14" s="629"/>
      <c r="DQ14" s="633">
        <v>458602</v>
      </c>
      <c r="DR14" s="628"/>
      <c r="DS14" s="628"/>
      <c r="DT14" s="628"/>
      <c r="DU14" s="628"/>
      <c r="DV14" s="628"/>
      <c r="DW14" s="628"/>
      <c r="DX14" s="628"/>
      <c r="DY14" s="628"/>
      <c r="DZ14" s="628"/>
      <c r="EA14" s="628"/>
      <c r="EB14" s="628"/>
      <c r="EC14" s="662"/>
    </row>
    <row r="15" spans="2:143" ht="11.25" customHeight="1" x14ac:dyDescent="0.15">
      <c r="B15" s="624" t="s">
        <v>262</v>
      </c>
      <c r="C15" s="625"/>
      <c r="D15" s="625"/>
      <c r="E15" s="625"/>
      <c r="F15" s="625"/>
      <c r="G15" s="625"/>
      <c r="H15" s="625"/>
      <c r="I15" s="625"/>
      <c r="J15" s="625"/>
      <c r="K15" s="625"/>
      <c r="L15" s="625"/>
      <c r="M15" s="625"/>
      <c r="N15" s="625"/>
      <c r="O15" s="625"/>
      <c r="P15" s="625"/>
      <c r="Q15" s="626"/>
      <c r="R15" s="627" t="s">
        <v>130</v>
      </c>
      <c r="S15" s="628"/>
      <c r="T15" s="628"/>
      <c r="U15" s="628"/>
      <c r="V15" s="628"/>
      <c r="W15" s="628"/>
      <c r="X15" s="628"/>
      <c r="Y15" s="629"/>
      <c r="Z15" s="663" t="s">
        <v>130</v>
      </c>
      <c r="AA15" s="663"/>
      <c r="AB15" s="663"/>
      <c r="AC15" s="663"/>
      <c r="AD15" s="664" t="s">
        <v>236</v>
      </c>
      <c r="AE15" s="664"/>
      <c r="AF15" s="664"/>
      <c r="AG15" s="664"/>
      <c r="AH15" s="664"/>
      <c r="AI15" s="664"/>
      <c r="AJ15" s="664"/>
      <c r="AK15" s="664"/>
      <c r="AL15" s="630" t="s">
        <v>130</v>
      </c>
      <c r="AM15" s="631"/>
      <c r="AN15" s="631"/>
      <c r="AO15" s="665"/>
      <c r="AP15" s="624" t="s">
        <v>263</v>
      </c>
      <c r="AQ15" s="625"/>
      <c r="AR15" s="625"/>
      <c r="AS15" s="625"/>
      <c r="AT15" s="625"/>
      <c r="AU15" s="625"/>
      <c r="AV15" s="625"/>
      <c r="AW15" s="625"/>
      <c r="AX15" s="625"/>
      <c r="AY15" s="625"/>
      <c r="AZ15" s="625"/>
      <c r="BA15" s="625"/>
      <c r="BB15" s="625"/>
      <c r="BC15" s="625"/>
      <c r="BD15" s="625"/>
      <c r="BE15" s="625"/>
      <c r="BF15" s="626"/>
      <c r="BG15" s="627">
        <v>159455</v>
      </c>
      <c r="BH15" s="628"/>
      <c r="BI15" s="628"/>
      <c r="BJ15" s="628"/>
      <c r="BK15" s="628"/>
      <c r="BL15" s="628"/>
      <c r="BM15" s="628"/>
      <c r="BN15" s="629"/>
      <c r="BO15" s="663">
        <v>3.9</v>
      </c>
      <c r="BP15" s="663"/>
      <c r="BQ15" s="663"/>
      <c r="BR15" s="663"/>
      <c r="BS15" s="664" t="s">
        <v>236</v>
      </c>
      <c r="BT15" s="664"/>
      <c r="BU15" s="664"/>
      <c r="BV15" s="664"/>
      <c r="BW15" s="664"/>
      <c r="BX15" s="664"/>
      <c r="BY15" s="664"/>
      <c r="BZ15" s="664"/>
      <c r="CA15" s="664"/>
      <c r="CB15" s="695"/>
      <c r="CD15" s="624" t="s">
        <v>264</v>
      </c>
      <c r="CE15" s="625"/>
      <c r="CF15" s="625"/>
      <c r="CG15" s="625"/>
      <c r="CH15" s="625"/>
      <c r="CI15" s="625"/>
      <c r="CJ15" s="625"/>
      <c r="CK15" s="625"/>
      <c r="CL15" s="625"/>
      <c r="CM15" s="625"/>
      <c r="CN15" s="625"/>
      <c r="CO15" s="625"/>
      <c r="CP15" s="625"/>
      <c r="CQ15" s="626"/>
      <c r="CR15" s="627">
        <v>1296243</v>
      </c>
      <c r="CS15" s="628"/>
      <c r="CT15" s="628"/>
      <c r="CU15" s="628"/>
      <c r="CV15" s="628"/>
      <c r="CW15" s="628"/>
      <c r="CX15" s="628"/>
      <c r="CY15" s="629"/>
      <c r="CZ15" s="663">
        <v>9.6999999999999993</v>
      </c>
      <c r="DA15" s="663"/>
      <c r="DB15" s="663"/>
      <c r="DC15" s="663"/>
      <c r="DD15" s="633">
        <v>197211</v>
      </c>
      <c r="DE15" s="628"/>
      <c r="DF15" s="628"/>
      <c r="DG15" s="628"/>
      <c r="DH15" s="628"/>
      <c r="DI15" s="628"/>
      <c r="DJ15" s="628"/>
      <c r="DK15" s="628"/>
      <c r="DL15" s="628"/>
      <c r="DM15" s="628"/>
      <c r="DN15" s="628"/>
      <c r="DO15" s="628"/>
      <c r="DP15" s="629"/>
      <c r="DQ15" s="633">
        <v>951668</v>
      </c>
      <c r="DR15" s="628"/>
      <c r="DS15" s="628"/>
      <c r="DT15" s="628"/>
      <c r="DU15" s="628"/>
      <c r="DV15" s="628"/>
      <c r="DW15" s="628"/>
      <c r="DX15" s="628"/>
      <c r="DY15" s="628"/>
      <c r="DZ15" s="628"/>
      <c r="EA15" s="628"/>
      <c r="EB15" s="628"/>
      <c r="EC15" s="662"/>
    </row>
    <row r="16" spans="2:143" ht="11.25" customHeight="1" x14ac:dyDescent="0.15">
      <c r="B16" s="624" t="s">
        <v>265</v>
      </c>
      <c r="C16" s="625"/>
      <c r="D16" s="625"/>
      <c r="E16" s="625"/>
      <c r="F16" s="625"/>
      <c r="G16" s="625"/>
      <c r="H16" s="625"/>
      <c r="I16" s="625"/>
      <c r="J16" s="625"/>
      <c r="K16" s="625"/>
      <c r="L16" s="625"/>
      <c r="M16" s="625"/>
      <c r="N16" s="625"/>
      <c r="O16" s="625"/>
      <c r="P16" s="625"/>
      <c r="Q16" s="626"/>
      <c r="R16" s="627">
        <v>14322</v>
      </c>
      <c r="S16" s="628"/>
      <c r="T16" s="628"/>
      <c r="U16" s="628"/>
      <c r="V16" s="628"/>
      <c r="W16" s="628"/>
      <c r="X16" s="628"/>
      <c r="Y16" s="629"/>
      <c r="Z16" s="663">
        <v>0.1</v>
      </c>
      <c r="AA16" s="663"/>
      <c r="AB16" s="663"/>
      <c r="AC16" s="663"/>
      <c r="AD16" s="664">
        <v>14322</v>
      </c>
      <c r="AE16" s="664"/>
      <c r="AF16" s="664"/>
      <c r="AG16" s="664"/>
      <c r="AH16" s="664"/>
      <c r="AI16" s="664"/>
      <c r="AJ16" s="664"/>
      <c r="AK16" s="664"/>
      <c r="AL16" s="630">
        <v>0.2</v>
      </c>
      <c r="AM16" s="631"/>
      <c r="AN16" s="631"/>
      <c r="AO16" s="665"/>
      <c r="AP16" s="624" t="s">
        <v>266</v>
      </c>
      <c r="AQ16" s="625"/>
      <c r="AR16" s="625"/>
      <c r="AS16" s="625"/>
      <c r="AT16" s="625"/>
      <c r="AU16" s="625"/>
      <c r="AV16" s="625"/>
      <c r="AW16" s="625"/>
      <c r="AX16" s="625"/>
      <c r="AY16" s="625"/>
      <c r="AZ16" s="625"/>
      <c r="BA16" s="625"/>
      <c r="BB16" s="625"/>
      <c r="BC16" s="625"/>
      <c r="BD16" s="625"/>
      <c r="BE16" s="625"/>
      <c r="BF16" s="626"/>
      <c r="BG16" s="627" t="s">
        <v>236</v>
      </c>
      <c r="BH16" s="628"/>
      <c r="BI16" s="628"/>
      <c r="BJ16" s="628"/>
      <c r="BK16" s="628"/>
      <c r="BL16" s="628"/>
      <c r="BM16" s="628"/>
      <c r="BN16" s="629"/>
      <c r="BO16" s="663" t="s">
        <v>236</v>
      </c>
      <c r="BP16" s="663"/>
      <c r="BQ16" s="663"/>
      <c r="BR16" s="663"/>
      <c r="BS16" s="664" t="s">
        <v>236</v>
      </c>
      <c r="BT16" s="664"/>
      <c r="BU16" s="664"/>
      <c r="BV16" s="664"/>
      <c r="BW16" s="664"/>
      <c r="BX16" s="664"/>
      <c r="BY16" s="664"/>
      <c r="BZ16" s="664"/>
      <c r="CA16" s="664"/>
      <c r="CB16" s="695"/>
      <c r="CD16" s="624" t="s">
        <v>267</v>
      </c>
      <c r="CE16" s="625"/>
      <c r="CF16" s="625"/>
      <c r="CG16" s="625"/>
      <c r="CH16" s="625"/>
      <c r="CI16" s="625"/>
      <c r="CJ16" s="625"/>
      <c r="CK16" s="625"/>
      <c r="CL16" s="625"/>
      <c r="CM16" s="625"/>
      <c r="CN16" s="625"/>
      <c r="CO16" s="625"/>
      <c r="CP16" s="625"/>
      <c r="CQ16" s="626"/>
      <c r="CR16" s="627">
        <v>162990</v>
      </c>
      <c r="CS16" s="628"/>
      <c r="CT16" s="628"/>
      <c r="CU16" s="628"/>
      <c r="CV16" s="628"/>
      <c r="CW16" s="628"/>
      <c r="CX16" s="628"/>
      <c r="CY16" s="629"/>
      <c r="CZ16" s="663">
        <v>1.2</v>
      </c>
      <c r="DA16" s="663"/>
      <c r="DB16" s="663"/>
      <c r="DC16" s="663"/>
      <c r="DD16" s="633" t="s">
        <v>130</v>
      </c>
      <c r="DE16" s="628"/>
      <c r="DF16" s="628"/>
      <c r="DG16" s="628"/>
      <c r="DH16" s="628"/>
      <c r="DI16" s="628"/>
      <c r="DJ16" s="628"/>
      <c r="DK16" s="628"/>
      <c r="DL16" s="628"/>
      <c r="DM16" s="628"/>
      <c r="DN16" s="628"/>
      <c r="DO16" s="628"/>
      <c r="DP16" s="629"/>
      <c r="DQ16" s="633">
        <v>159990</v>
      </c>
      <c r="DR16" s="628"/>
      <c r="DS16" s="628"/>
      <c r="DT16" s="628"/>
      <c r="DU16" s="628"/>
      <c r="DV16" s="628"/>
      <c r="DW16" s="628"/>
      <c r="DX16" s="628"/>
      <c r="DY16" s="628"/>
      <c r="DZ16" s="628"/>
      <c r="EA16" s="628"/>
      <c r="EB16" s="628"/>
      <c r="EC16" s="662"/>
    </row>
    <row r="17" spans="2:133" ht="11.25" customHeight="1" x14ac:dyDescent="0.15">
      <c r="B17" s="624" t="s">
        <v>268</v>
      </c>
      <c r="C17" s="625"/>
      <c r="D17" s="625"/>
      <c r="E17" s="625"/>
      <c r="F17" s="625"/>
      <c r="G17" s="625"/>
      <c r="H17" s="625"/>
      <c r="I17" s="625"/>
      <c r="J17" s="625"/>
      <c r="K17" s="625"/>
      <c r="L17" s="625"/>
      <c r="M17" s="625"/>
      <c r="N17" s="625"/>
      <c r="O17" s="625"/>
      <c r="P17" s="625"/>
      <c r="Q17" s="626"/>
      <c r="R17" s="627">
        <v>50690</v>
      </c>
      <c r="S17" s="628"/>
      <c r="T17" s="628"/>
      <c r="U17" s="628"/>
      <c r="V17" s="628"/>
      <c r="W17" s="628"/>
      <c r="X17" s="628"/>
      <c r="Y17" s="629"/>
      <c r="Z17" s="663">
        <v>0.4</v>
      </c>
      <c r="AA17" s="663"/>
      <c r="AB17" s="663"/>
      <c r="AC17" s="663"/>
      <c r="AD17" s="664">
        <v>50690</v>
      </c>
      <c r="AE17" s="664"/>
      <c r="AF17" s="664"/>
      <c r="AG17" s="664"/>
      <c r="AH17" s="664"/>
      <c r="AI17" s="664"/>
      <c r="AJ17" s="664"/>
      <c r="AK17" s="664"/>
      <c r="AL17" s="630">
        <v>0.8</v>
      </c>
      <c r="AM17" s="631"/>
      <c r="AN17" s="631"/>
      <c r="AO17" s="665"/>
      <c r="AP17" s="624" t="s">
        <v>269</v>
      </c>
      <c r="AQ17" s="625"/>
      <c r="AR17" s="625"/>
      <c r="AS17" s="625"/>
      <c r="AT17" s="625"/>
      <c r="AU17" s="625"/>
      <c r="AV17" s="625"/>
      <c r="AW17" s="625"/>
      <c r="AX17" s="625"/>
      <c r="AY17" s="625"/>
      <c r="AZ17" s="625"/>
      <c r="BA17" s="625"/>
      <c r="BB17" s="625"/>
      <c r="BC17" s="625"/>
      <c r="BD17" s="625"/>
      <c r="BE17" s="625"/>
      <c r="BF17" s="626"/>
      <c r="BG17" s="627" t="s">
        <v>130</v>
      </c>
      <c r="BH17" s="628"/>
      <c r="BI17" s="628"/>
      <c r="BJ17" s="628"/>
      <c r="BK17" s="628"/>
      <c r="BL17" s="628"/>
      <c r="BM17" s="628"/>
      <c r="BN17" s="629"/>
      <c r="BO17" s="663" t="s">
        <v>236</v>
      </c>
      <c r="BP17" s="663"/>
      <c r="BQ17" s="663"/>
      <c r="BR17" s="663"/>
      <c r="BS17" s="664" t="s">
        <v>236</v>
      </c>
      <c r="BT17" s="664"/>
      <c r="BU17" s="664"/>
      <c r="BV17" s="664"/>
      <c r="BW17" s="664"/>
      <c r="BX17" s="664"/>
      <c r="BY17" s="664"/>
      <c r="BZ17" s="664"/>
      <c r="CA17" s="664"/>
      <c r="CB17" s="695"/>
      <c r="CD17" s="624" t="s">
        <v>270</v>
      </c>
      <c r="CE17" s="625"/>
      <c r="CF17" s="625"/>
      <c r="CG17" s="625"/>
      <c r="CH17" s="625"/>
      <c r="CI17" s="625"/>
      <c r="CJ17" s="625"/>
      <c r="CK17" s="625"/>
      <c r="CL17" s="625"/>
      <c r="CM17" s="625"/>
      <c r="CN17" s="625"/>
      <c r="CO17" s="625"/>
      <c r="CP17" s="625"/>
      <c r="CQ17" s="626"/>
      <c r="CR17" s="627">
        <v>843492</v>
      </c>
      <c r="CS17" s="628"/>
      <c r="CT17" s="628"/>
      <c r="CU17" s="628"/>
      <c r="CV17" s="628"/>
      <c r="CW17" s="628"/>
      <c r="CX17" s="628"/>
      <c r="CY17" s="629"/>
      <c r="CZ17" s="663">
        <v>6.3</v>
      </c>
      <c r="DA17" s="663"/>
      <c r="DB17" s="663"/>
      <c r="DC17" s="663"/>
      <c r="DD17" s="633" t="s">
        <v>130</v>
      </c>
      <c r="DE17" s="628"/>
      <c r="DF17" s="628"/>
      <c r="DG17" s="628"/>
      <c r="DH17" s="628"/>
      <c r="DI17" s="628"/>
      <c r="DJ17" s="628"/>
      <c r="DK17" s="628"/>
      <c r="DL17" s="628"/>
      <c r="DM17" s="628"/>
      <c r="DN17" s="628"/>
      <c r="DO17" s="628"/>
      <c r="DP17" s="629"/>
      <c r="DQ17" s="633">
        <v>843492</v>
      </c>
      <c r="DR17" s="628"/>
      <c r="DS17" s="628"/>
      <c r="DT17" s="628"/>
      <c r="DU17" s="628"/>
      <c r="DV17" s="628"/>
      <c r="DW17" s="628"/>
      <c r="DX17" s="628"/>
      <c r="DY17" s="628"/>
      <c r="DZ17" s="628"/>
      <c r="EA17" s="628"/>
      <c r="EB17" s="628"/>
      <c r="EC17" s="662"/>
    </row>
    <row r="18" spans="2:133" ht="11.25" customHeight="1" x14ac:dyDescent="0.15">
      <c r="B18" s="624" t="s">
        <v>271</v>
      </c>
      <c r="C18" s="625"/>
      <c r="D18" s="625"/>
      <c r="E18" s="625"/>
      <c r="F18" s="625"/>
      <c r="G18" s="625"/>
      <c r="H18" s="625"/>
      <c r="I18" s="625"/>
      <c r="J18" s="625"/>
      <c r="K18" s="625"/>
      <c r="L18" s="625"/>
      <c r="M18" s="625"/>
      <c r="N18" s="625"/>
      <c r="O18" s="625"/>
      <c r="P18" s="625"/>
      <c r="Q18" s="626"/>
      <c r="R18" s="627">
        <v>19003</v>
      </c>
      <c r="S18" s="628"/>
      <c r="T18" s="628"/>
      <c r="U18" s="628"/>
      <c r="V18" s="628"/>
      <c r="W18" s="628"/>
      <c r="X18" s="628"/>
      <c r="Y18" s="629"/>
      <c r="Z18" s="663">
        <v>0.1</v>
      </c>
      <c r="AA18" s="663"/>
      <c r="AB18" s="663"/>
      <c r="AC18" s="663"/>
      <c r="AD18" s="664">
        <v>19003</v>
      </c>
      <c r="AE18" s="664"/>
      <c r="AF18" s="664"/>
      <c r="AG18" s="664"/>
      <c r="AH18" s="664"/>
      <c r="AI18" s="664"/>
      <c r="AJ18" s="664"/>
      <c r="AK18" s="664"/>
      <c r="AL18" s="630">
        <v>0.3</v>
      </c>
      <c r="AM18" s="631"/>
      <c r="AN18" s="631"/>
      <c r="AO18" s="665"/>
      <c r="AP18" s="624" t="s">
        <v>272</v>
      </c>
      <c r="AQ18" s="625"/>
      <c r="AR18" s="625"/>
      <c r="AS18" s="625"/>
      <c r="AT18" s="625"/>
      <c r="AU18" s="625"/>
      <c r="AV18" s="625"/>
      <c r="AW18" s="625"/>
      <c r="AX18" s="625"/>
      <c r="AY18" s="625"/>
      <c r="AZ18" s="625"/>
      <c r="BA18" s="625"/>
      <c r="BB18" s="625"/>
      <c r="BC18" s="625"/>
      <c r="BD18" s="625"/>
      <c r="BE18" s="625"/>
      <c r="BF18" s="626"/>
      <c r="BG18" s="627" t="s">
        <v>130</v>
      </c>
      <c r="BH18" s="628"/>
      <c r="BI18" s="628"/>
      <c r="BJ18" s="628"/>
      <c r="BK18" s="628"/>
      <c r="BL18" s="628"/>
      <c r="BM18" s="628"/>
      <c r="BN18" s="629"/>
      <c r="BO18" s="663" t="s">
        <v>236</v>
      </c>
      <c r="BP18" s="663"/>
      <c r="BQ18" s="663"/>
      <c r="BR18" s="663"/>
      <c r="BS18" s="664" t="s">
        <v>236</v>
      </c>
      <c r="BT18" s="664"/>
      <c r="BU18" s="664"/>
      <c r="BV18" s="664"/>
      <c r="BW18" s="664"/>
      <c r="BX18" s="664"/>
      <c r="BY18" s="664"/>
      <c r="BZ18" s="664"/>
      <c r="CA18" s="664"/>
      <c r="CB18" s="695"/>
      <c r="CD18" s="624" t="s">
        <v>273</v>
      </c>
      <c r="CE18" s="625"/>
      <c r="CF18" s="625"/>
      <c r="CG18" s="625"/>
      <c r="CH18" s="625"/>
      <c r="CI18" s="625"/>
      <c r="CJ18" s="625"/>
      <c r="CK18" s="625"/>
      <c r="CL18" s="625"/>
      <c r="CM18" s="625"/>
      <c r="CN18" s="625"/>
      <c r="CO18" s="625"/>
      <c r="CP18" s="625"/>
      <c r="CQ18" s="626"/>
      <c r="CR18" s="627" t="s">
        <v>236</v>
      </c>
      <c r="CS18" s="628"/>
      <c r="CT18" s="628"/>
      <c r="CU18" s="628"/>
      <c r="CV18" s="628"/>
      <c r="CW18" s="628"/>
      <c r="CX18" s="628"/>
      <c r="CY18" s="629"/>
      <c r="CZ18" s="663" t="s">
        <v>130</v>
      </c>
      <c r="DA18" s="663"/>
      <c r="DB18" s="663"/>
      <c r="DC18" s="663"/>
      <c r="DD18" s="633" t="s">
        <v>130</v>
      </c>
      <c r="DE18" s="628"/>
      <c r="DF18" s="628"/>
      <c r="DG18" s="628"/>
      <c r="DH18" s="628"/>
      <c r="DI18" s="628"/>
      <c r="DJ18" s="628"/>
      <c r="DK18" s="628"/>
      <c r="DL18" s="628"/>
      <c r="DM18" s="628"/>
      <c r="DN18" s="628"/>
      <c r="DO18" s="628"/>
      <c r="DP18" s="629"/>
      <c r="DQ18" s="633" t="s">
        <v>130</v>
      </c>
      <c r="DR18" s="628"/>
      <c r="DS18" s="628"/>
      <c r="DT18" s="628"/>
      <c r="DU18" s="628"/>
      <c r="DV18" s="628"/>
      <c r="DW18" s="628"/>
      <c r="DX18" s="628"/>
      <c r="DY18" s="628"/>
      <c r="DZ18" s="628"/>
      <c r="EA18" s="628"/>
      <c r="EB18" s="628"/>
      <c r="EC18" s="662"/>
    </row>
    <row r="19" spans="2:133" ht="11.25" customHeight="1" x14ac:dyDescent="0.15">
      <c r="B19" s="624" t="s">
        <v>274</v>
      </c>
      <c r="C19" s="625"/>
      <c r="D19" s="625"/>
      <c r="E19" s="625"/>
      <c r="F19" s="625"/>
      <c r="G19" s="625"/>
      <c r="H19" s="625"/>
      <c r="I19" s="625"/>
      <c r="J19" s="625"/>
      <c r="K19" s="625"/>
      <c r="L19" s="625"/>
      <c r="M19" s="625"/>
      <c r="N19" s="625"/>
      <c r="O19" s="625"/>
      <c r="P19" s="625"/>
      <c r="Q19" s="626"/>
      <c r="R19" s="627">
        <v>17731</v>
      </c>
      <c r="S19" s="628"/>
      <c r="T19" s="628"/>
      <c r="U19" s="628"/>
      <c r="V19" s="628"/>
      <c r="W19" s="628"/>
      <c r="X19" s="628"/>
      <c r="Y19" s="629"/>
      <c r="Z19" s="663">
        <v>0.1</v>
      </c>
      <c r="AA19" s="663"/>
      <c r="AB19" s="663"/>
      <c r="AC19" s="663"/>
      <c r="AD19" s="664">
        <v>17731</v>
      </c>
      <c r="AE19" s="664"/>
      <c r="AF19" s="664"/>
      <c r="AG19" s="664"/>
      <c r="AH19" s="664"/>
      <c r="AI19" s="664"/>
      <c r="AJ19" s="664"/>
      <c r="AK19" s="664"/>
      <c r="AL19" s="630">
        <v>0.3</v>
      </c>
      <c r="AM19" s="631"/>
      <c r="AN19" s="631"/>
      <c r="AO19" s="665"/>
      <c r="AP19" s="624" t="s">
        <v>275</v>
      </c>
      <c r="AQ19" s="625"/>
      <c r="AR19" s="625"/>
      <c r="AS19" s="625"/>
      <c r="AT19" s="625"/>
      <c r="AU19" s="625"/>
      <c r="AV19" s="625"/>
      <c r="AW19" s="625"/>
      <c r="AX19" s="625"/>
      <c r="AY19" s="625"/>
      <c r="AZ19" s="625"/>
      <c r="BA19" s="625"/>
      <c r="BB19" s="625"/>
      <c r="BC19" s="625"/>
      <c r="BD19" s="625"/>
      <c r="BE19" s="625"/>
      <c r="BF19" s="626"/>
      <c r="BG19" s="627">
        <v>5925</v>
      </c>
      <c r="BH19" s="628"/>
      <c r="BI19" s="628"/>
      <c r="BJ19" s="628"/>
      <c r="BK19" s="628"/>
      <c r="BL19" s="628"/>
      <c r="BM19" s="628"/>
      <c r="BN19" s="629"/>
      <c r="BO19" s="663">
        <v>0.1</v>
      </c>
      <c r="BP19" s="663"/>
      <c r="BQ19" s="663"/>
      <c r="BR19" s="663"/>
      <c r="BS19" s="664" t="s">
        <v>130</v>
      </c>
      <c r="BT19" s="664"/>
      <c r="BU19" s="664"/>
      <c r="BV19" s="664"/>
      <c r="BW19" s="664"/>
      <c r="BX19" s="664"/>
      <c r="BY19" s="664"/>
      <c r="BZ19" s="664"/>
      <c r="CA19" s="664"/>
      <c r="CB19" s="695"/>
      <c r="CD19" s="624" t="s">
        <v>276</v>
      </c>
      <c r="CE19" s="625"/>
      <c r="CF19" s="625"/>
      <c r="CG19" s="625"/>
      <c r="CH19" s="625"/>
      <c r="CI19" s="625"/>
      <c r="CJ19" s="625"/>
      <c r="CK19" s="625"/>
      <c r="CL19" s="625"/>
      <c r="CM19" s="625"/>
      <c r="CN19" s="625"/>
      <c r="CO19" s="625"/>
      <c r="CP19" s="625"/>
      <c r="CQ19" s="626"/>
      <c r="CR19" s="627" t="s">
        <v>130</v>
      </c>
      <c r="CS19" s="628"/>
      <c r="CT19" s="628"/>
      <c r="CU19" s="628"/>
      <c r="CV19" s="628"/>
      <c r="CW19" s="628"/>
      <c r="CX19" s="628"/>
      <c r="CY19" s="629"/>
      <c r="CZ19" s="663" t="s">
        <v>130</v>
      </c>
      <c r="DA19" s="663"/>
      <c r="DB19" s="663"/>
      <c r="DC19" s="663"/>
      <c r="DD19" s="633" t="s">
        <v>236</v>
      </c>
      <c r="DE19" s="628"/>
      <c r="DF19" s="628"/>
      <c r="DG19" s="628"/>
      <c r="DH19" s="628"/>
      <c r="DI19" s="628"/>
      <c r="DJ19" s="628"/>
      <c r="DK19" s="628"/>
      <c r="DL19" s="628"/>
      <c r="DM19" s="628"/>
      <c r="DN19" s="628"/>
      <c r="DO19" s="628"/>
      <c r="DP19" s="629"/>
      <c r="DQ19" s="633" t="s">
        <v>236</v>
      </c>
      <c r="DR19" s="628"/>
      <c r="DS19" s="628"/>
      <c r="DT19" s="628"/>
      <c r="DU19" s="628"/>
      <c r="DV19" s="628"/>
      <c r="DW19" s="628"/>
      <c r="DX19" s="628"/>
      <c r="DY19" s="628"/>
      <c r="DZ19" s="628"/>
      <c r="EA19" s="628"/>
      <c r="EB19" s="628"/>
      <c r="EC19" s="662"/>
    </row>
    <row r="20" spans="2:133" ht="11.25" customHeight="1" x14ac:dyDescent="0.15">
      <c r="B20" s="696" t="s">
        <v>277</v>
      </c>
      <c r="C20" s="697"/>
      <c r="D20" s="697"/>
      <c r="E20" s="697"/>
      <c r="F20" s="697"/>
      <c r="G20" s="697"/>
      <c r="H20" s="697"/>
      <c r="I20" s="697"/>
      <c r="J20" s="697"/>
      <c r="K20" s="697"/>
      <c r="L20" s="697"/>
      <c r="M20" s="697"/>
      <c r="N20" s="697"/>
      <c r="O20" s="697"/>
      <c r="P20" s="697"/>
      <c r="Q20" s="698"/>
      <c r="R20" s="627">
        <v>1272</v>
      </c>
      <c r="S20" s="628"/>
      <c r="T20" s="628"/>
      <c r="U20" s="628"/>
      <c r="V20" s="628"/>
      <c r="W20" s="628"/>
      <c r="X20" s="628"/>
      <c r="Y20" s="629"/>
      <c r="Z20" s="663">
        <v>0</v>
      </c>
      <c r="AA20" s="663"/>
      <c r="AB20" s="663"/>
      <c r="AC20" s="663"/>
      <c r="AD20" s="664">
        <v>1272</v>
      </c>
      <c r="AE20" s="664"/>
      <c r="AF20" s="664"/>
      <c r="AG20" s="664"/>
      <c r="AH20" s="664"/>
      <c r="AI20" s="664"/>
      <c r="AJ20" s="664"/>
      <c r="AK20" s="664"/>
      <c r="AL20" s="630">
        <v>0</v>
      </c>
      <c r="AM20" s="631"/>
      <c r="AN20" s="631"/>
      <c r="AO20" s="665"/>
      <c r="AP20" s="624" t="s">
        <v>278</v>
      </c>
      <c r="AQ20" s="625"/>
      <c r="AR20" s="625"/>
      <c r="AS20" s="625"/>
      <c r="AT20" s="625"/>
      <c r="AU20" s="625"/>
      <c r="AV20" s="625"/>
      <c r="AW20" s="625"/>
      <c r="AX20" s="625"/>
      <c r="AY20" s="625"/>
      <c r="AZ20" s="625"/>
      <c r="BA20" s="625"/>
      <c r="BB20" s="625"/>
      <c r="BC20" s="625"/>
      <c r="BD20" s="625"/>
      <c r="BE20" s="625"/>
      <c r="BF20" s="626"/>
      <c r="BG20" s="627">
        <v>5925</v>
      </c>
      <c r="BH20" s="628"/>
      <c r="BI20" s="628"/>
      <c r="BJ20" s="628"/>
      <c r="BK20" s="628"/>
      <c r="BL20" s="628"/>
      <c r="BM20" s="628"/>
      <c r="BN20" s="629"/>
      <c r="BO20" s="663">
        <v>0.1</v>
      </c>
      <c r="BP20" s="663"/>
      <c r="BQ20" s="663"/>
      <c r="BR20" s="663"/>
      <c r="BS20" s="664" t="s">
        <v>130</v>
      </c>
      <c r="BT20" s="664"/>
      <c r="BU20" s="664"/>
      <c r="BV20" s="664"/>
      <c r="BW20" s="664"/>
      <c r="BX20" s="664"/>
      <c r="BY20" s="664"/>
      <c r="BZ20" s="664"/>
      <c r="CA20" s="664"/>
      <c r="CB20" s="695"/>
      <c r="CD20" s="624" t="s">
        <v>279</v>
      </c>
      <c r="CE20" s="625"/>
      <c r="CF20" s="625"/>
      <c r="CG20" s="625"/>
      <c r="CH20" s="625"/>
      <c r="CI20" s="625"/>
      <c r="CJ20" s="625"/>
      <c r="CK20" s="625"/>
      <c r="CL20" s="625"/>
      <c r="CM20" s="625"/>
      <c r="CN20" s="625"/>
      <c r="CO20" s="625"/>
      <c r="CP20" s="625"/>
      <c r="CQ20" s="626"/>
      <c r="CR20" s="627">
        <v>13336015</v>
      </c>
      <c r="CS20" s="628"/>
      <c r="CT20" s="628"/>
      <c r="CU20" s="628"/>
      <c r="CV20" s="628"/>
      <c r="CW20" s="628"/>
      <c r="CX20" s="628"/>
      <c r="CY20" s="629"/>
      <c r="CZ20" s="663">
        <v>100</v>
      </c>
      <c r="DA20" s="663"/>
      <c r="DB20" s="663"/>
      <c r="DC20" s="663"/>
      <c r="DD20" s="633">
        <v>2394795</v>
      </c>
      <c r="DE20" s="628"/>
      <c r="DF20" s="628"/>
      <c r="DG20" s="628"/>
      <c r="DH20" s="628"/>
      <c r="DI20" s="628"/>
      <c r="DJ20" s="628"/>
      <c r="DK20" s="628"/>
      <c r="DL20" s="628"/>
      <c r="DM20" s="628"/>
      <c r="DN20" s="628"/>
      <c r="DO20" s="628"/>
      <c r="DP20" s="629"/>
      <c r="DQ20" s="633">
        <v>8580143</v>
      </c>
      <c r="DR20" s="628"/>
      <c r="DS20" s="628"/>
      <c r="DT20" s="628"/>
      <c r="DU20" s="628"/>
      <c r="DV20" s="628"/>
      <c r="DW20" s="628"/>
      <c r="DX20" s="628"/>
      <c r="DY20" s="628"/>
      <c r="DZ20" s="628"/>
      <c r="EA20" s="628"/>
      <c r="EB20" s="628"/>
      <c r="EC20" s="662"/>
    </row>
    <row r="21" spans="2:133" ht="11.25" customHeight="1" x14ac:dyDescent="0.15">
      <c r="B21" s="624" t="s">
        <v>280</v>
      </c>
      <c r="C21" s="625"/>
      <c r="D21" s="625"/>
      <c r="E21" s="625"/>
      <c r="F21" s="625"/>
      <c r="G21" s="625"/>
      <c r="H21" s="625"/>
      <c r="I21" s="625"/>
      <c r="J21" s="625"/>
      <c r="K21" s="625"/>
      <c r="L21" s="625"/>
      <c r="M21" s="625"/>
      <c r="N21" s="625"/>
      <c r="O21" s="625"/>
      <c r="P21" s="625"/>
      <c r="Q21" s="626"/>
      <c r="R21" s="627">
        <v>799851</v>
      </c>
      <c r="S21" s="628"/>
      <c r="T21" s="628"/>
      <c r="U21" s="628"/>
      <c r="V21" s="628"/>
      <c r="W21" s="628"/>
      <c r="X21" s="628"/>
      <c r="Y21" s="629"/>
      <c r="Z21" s="663">
        <v>5.7</v>
      </c>
      <c r="AA21" s="663"/>
      <c r="AB21" s="663"/>
      <c r="AC21" s="663"/>
      <c r="AD21" s="664">
        <v>716093</v>
      </c>
      <c r="AE21" s="664"/>
      <c r="AF21" s="664"/>
      <c r="AG21" s="664"/>
      <c r="AH21" s="664"/>
      <c r="AI21" s="664"/>
      <c r="AJ21" s="664"/>
      <c r="AK21" s="664"/>
      <c r="AL21" s="630">
        <v>11.5</v>
      </c>
      <c r="AM21" s="631"/>
      <c r="AN21" s="631"/>
      <c r="AO21" s="665"/>
      <c r="AP21" s="624" t="s">
        <v>281</v>
      </c>
      <c r="AQ21" s="699"/>
      <c r="AR21" s="699"/>
      <c r="AS21" s="699"/>
      <c r="AT21" s="699"/>
      <c r="AU21" s="699"/>
      <c r="AV21" s="699"/>
      <c r="AW21" s="699"/>
      <c r="AX21" s="699"/>
      <c r="AY21" s="699"/>
      <c r="AZ21" s="699"/>
      <c r="BA21" s="699"/>
      <c r="BB21" s="699"/>
      <c r="BC21" s="699"/>
      <c r="BD21" s="699"/>
      <c r="BE21" s="699"/>
      <c r="BF21" s="700"/>
      <c r="BG21" s="627">
        <v>5925</v>
      </c>
      <c r="BH21" s="628"/>
      <c r="BI21" s="628"/>
      <c r="BJ21" s="628"/>
      <c r="BK21" s="628"/>
      <c r="BL21" s="628"/>
      <c r="BM21" s="628"/>
      <c r="BN21" s="629"/>
      <c r="BO21" s="663">
        <v>0.1</v>
      </c>
      <c r="BP21" s="663"/>
      <c r="BQ21" s="663"/>
      <c r="BR21" s="663"/>
      <c r="BS21" s="664" t="s">
        <v>236</v>
      </c>
      <c r="BT21" s="664"/>
      <c r="BU21" s="664"/>
      <c r="BV21" s="664"/>
      <c r="BW21" s="664"/>
      <c r="BX21" s="664"/>
      <c r="BY21" s="664"/>
      <c r="BZ21" s="664"/>
      <c r="CA21" s="664"/>
      <c r="CB21" s="695"/>
      <c r="CD21" s="608"/>
      <c r="CE21" s="609"/>
      <c r="CF21" s="609"/>
      <c r="CG21" s="609"/>
      <c r="CH21" s="609"/>
      <c r="CI21" s="609"/>
      <c r="CJ21" s="609"/>
      <c r="CK21" s="609"/>
      <c r="CL21" s="609"/>
      <c r="CM21" s="609"/>
      <c r="CN21" s="609"/>
      <c r="CO21" s="609"/>
      <c r="CP21" s="609"/>
      <c r="CQ21" s="610"/>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24" t="s">
        <v>282</v>
      </c>
      <c r="C22" s="625"/>
      <c r="D22" s="625"/>
      <c r="E22" s="625"/>
      <c r="F22" s="625"/>
      <c r="G22" s="625"/>
      <c r="H22" s="625"/>
      <c r="I22" s="625"/>
      <c r="J22" s="625"/>
      <c r="K22" s="625"/>
      <c r="L22" s="625"/>
      <c r="M22" s="625"/>
      <c r="N22" s="625"/>
      <c r="O22" s="625"/>
      <c r="P22" s="625"/>
      <c r="Q22" s="626"/>
      <c r="R22" s="627">
        <v>716093</v>
      </c>
      <c r="S22" s="628"/>
      <c r="T22" s="628"/>
      <c r="U22" s="628"/>
      <c r="V22" s="628"/>
      <c r="W22" s="628"/>
      <c r="X22" s="628"/>
      <c r="Y22" s="629"/>
      <c r="Z22" s="663">
        <v>5.0999999999999996</v>
      </c>
      <c r="AA22" s="663"/>
      <c r="AB22" s="663"/>
      <c r="AC22" s="663"/>
      <c r="AD22" s="664">
        <v>716093</v>
      </c>
      <c r="AE22" s="664"/>
      <c r="AF22" s="664"/>
      <c r="AG22" s="664"/>
      <c r="AH22" s="664"/>
      <c r="AI22" s="664"/>
      <c r="AJ22" s="664"/>
      <c r="AK22" s="664"/>
      <c r="AL22" s="630">
        <v>11.5</v>
      </c>
      <c r="AM22" s="631"/>
      <c r="AN22" s="631"/>
      <c r="AO22" s="665"/>
      <c r="AP22" s="624" t="s">
        <v>283</v>
      </c>
      <c r="AQ22" s="699"/>
      <c r="AR22" s="699"/>
      <c r="AS22" s="699"/>
      <c r="AT22" s="699"/>
      <c r="AU22" s="699"/>
      <c r="AV22" s="699"/>
      <c r="AW22" s="699"/>
      <c r="AX22" s="699"/>
      <c r="AY22" s="699"/>
      <c r="AZ22" s="699"/>
      <c r="BA22" s="699"/>
      <c r="BB22" s="699"/>
      <c r="BC22" s="699"/>
      <c r="BD22" s="699"/>
      <c r="BE22" s="699"/>
      <c r="BF22" s="700"/>
      <c r="BG22" s="627" t="s">
        <v>130</v>
      </c>
      <c r="BH22" s="628"/>
      <c r="BI22" s="628"/>
      <c r="BJ22" s="628"/>
      <c r="BK22" s="628"/>
      <c r="BL22" s="628"/>
      <c r="BM22" s="628"/>
      <c r="BN22" s="629"/>
      <c r="BO22" s="663" t="s">
        <v>130</v>
      </c>
      <c r="BP22" s="663"/>
      <c r="BQ22" s="663"/>
      <c r="BR22" s="663"/>
      <c r="BS22" s="664" t="s">
        <v>130</v>
      </c>
      <c r="BT22" s="664"/>
      <c r="BU22" s="664"/>
      <c r="BV22" s="664"/>
      <c r="BW22" s="664"/>
      <c r="BX22" s="664"/>
      <c r="BY22" s="664"/>
      <c r="BZ22" s="664"/>
      <c r="CA22" s="664"/>
      <c r="CB22" s="695"/>
      <c r="CD22" s="679" t="s">
        <v>284</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24" t="s">
        <v>285</v>
      </c>
      <c r="C23" s="625"/>
      <c r="D23" s="625"/>
      <c r="E23" s="625"/>
      <c r="F23" s="625"/>
      <c r="G23" s="625"/>
      <c r="H23" s="625"/>
      <c r="I23" s="625"/>
      <c r="J23" s="625"/>
      <c r="K23" s="625"/>
      <c r="L23" s="625"/>
      <c r="M23" s="625"/>
      <c r="N23" s="625"/>
      <c r="O23" s="625"/>
      <c r="P23" s="625"/>
      <c r="Q23" s="626"/>
      <c r="R23" s="627">
        <v>83758</v>
      </c>
      <c r="S23" s="628"/>
      <c r="T23" s="628"/>
      <c r="U23" s="628"/>
      <c r="V23" s="628"/>
      <c r="W23" s="628"/>
      <c r="X23" s="628"/>
      <c r="Y23" s="629"/>
      <c r="Z23" s="663">
        <v>0.6</v>
      </c>
      <c r="AA23" s="663"/>
      <c r="AB23" s="663"/>
      <c r="AC23" s="663"/>
      <c r="AD23" s="664" t="s">
        <v>130</v>
      </c>
      <c r="AE23" s="664"/>
      <c r="AF23" s="664"/>
      <c r="AG23" s="664"/>
      <c r="AH23" s="664"/>
      <c r="AI23" s="664"/>
      <c r="AJ23" s="664"/>
      <c r="AK23" s="664"/>
      <c r="AL23" s="630" t="s">
        <v>236</v>
      </c>
      <c r="AM23" s="631"/>
      <c r="AN23" s="631"/>
      <c r="AO23" s="665"/>
      <c r="AP23" s="624" t="s">
        <v>286</v>
      </c>
      <c r="AQ23" s="699"/>
      <c r="AR23" s="699"/>
      <c r="AS23" s="699"/>
      <c r="AT23" s="699"/>
      <c r="AU23" s="699"/>
      <c r="AV23" s="699"/>
      <c r="AW23" s="699"/>
      <c r="AX23" s="699"/>
      <c r="AY23" s="699"/>
      <c r="AZ23" s="699"/>
      <c r="BA23" s="699"/>
      <c r="BB23" s="699"/>
      <c r="BC23" s="699"/>
      <c r="BD23" s="699"/>
      <c r="BE23" s="699"/>
      <c r="BF23" s="700"/>
      <c r="BG23" s="627" t="s">
        <v>236</v>
      </c>
      <c r="BH23" s="628"/>
      <c r="BI23" s="628"/>
      <c r="BJ23" s="628"/>
      <c r="BK23" s="628"/>
      <c r="BL23" s="628"/>
      <c r="BM23" s="628"/>
      <c r="BN23" s="629"/>
      <c r="BO23" s="663" t="s">
        <v>236</v>
      </c>
      <c r="BP23" s="663"/>
      <c r="BQ23" s="663"/>
      <c r="BR23" s="663"/>
      <c r="BS23" s="664" t="s">
        <v>236</v>
      </c>
      <c r="BT23" s="664"/>
      <c r="BU23" s="664"/>
      <c r="BV23" s="664"/>
      <c r="BW23" s="664"/>
      <c r="BX23" s="664"/>
      <c r="BY23" s="664"/>
      <c r="BZ23" s="664"/>
      <c r="CA23" s="664"/>
      <c r="CB23" s="695"/>
      <c r="CD23" s="679" t="s">
        <v>225</v>
      </c>
      <c r="CE23" s="680"/>
      <c r="CF23" s="680"/>
      <c r="CG23" s="680"/>
      <c r="CH23" s="680"/>
      <c r="CI23" s="680"/>
      <c r="CJ23" s="680"/>
      <c r="CK23" s="680"/>
      <c r="CL23" s="680"/>
      <c r="CM23" s="680"/>
      <c r="CN23" s="680"/>
      <c r="CO23" s="680"/>
      <c r="CP23" s="680"/>
      <c r="CQ23" s="681"/>
      <c r="CR23" s="679" t="s">
        <v>287</v>
      </c>
      <c r="CS23" s="680"/>
      <c r="CT23" s="680"/>
      <c r="CU23" s="680"/>
      <c r="CV23" s="680"/>
      <c r="CW23" s="680"/>
      <c r="CX23" s="680"/>
      <c r="CY23" s="681"/>
      <c r="CZ23" s="679" t="s">
        <v>288</v>
      </c>
      <c r="DA23" s="680"/>
      <c r="DB23" s="680"/>
      <c r="DC23" s="681"/>
      <c r="DD23" s="679" t="s">
        <v>289</v>
      </c>
      <c r="DE23" s="680"/>
      <c r="DF23" s="680"/>
      <c r="DG23" s="680"/>
      <c r="DH23" s="680"/>
      <c r="DI23" s="680"/>
      <c r="DJ23" s="680"/>
      <c r="DK23" s="681"/>
      <c r="DL23" s="711" t="s">
        <v>290</v>
      </c>
      <c r="DM23" s="712"/>
      <c r="DN23" s="712"/>
      <c r="DO23" s="712"/>
      <c r="DP23" s="712"/>
      <c r="DQ23" s="712"/>
      <c r="DR23" s="712"/>
      <c r="DS23" s="712"/>
      <c r="DT23" s="712"/>
      <c r="DU23" s="712"/>
      <c r="DV23" s="713"/>
      <c r="DW23" s="679" t="s">
        <v>291</v>
      </c>
      <c r="DX23" s="680"/>
      <c r="DY23" s="680"/>
      <c r="DZ23" s="680"/>
      <c r="EA23" s="680"/>
      <c r="EB23" s="680"/>
      <c r="EC23" s="681"/>
    </row>
    <row r="24" spans="2:133" ht="11.25" customHeight="1" x14ac:dyDescent="0.15">
      <c r="B24" s="624" t="s">
        <v>292</v>
      </c>
      <c r="C24" s="625"/>
      <c r="D24" s="625"/>
      <c r="E24" s="625"/>
      <c r="F24" s="625"/>
      <c r="G24" s="625"/>
      <c r="H24" s="625"/>
      <c r="I24" s="625"/>
      <c r="J24" s="625"/>
      <c r="K24" s="625"/>
      <c r="L24" s="625"/>
      <c r="M24" s="625"/>
      <c r="N24" s="625"/>
      <c r="O24" s="625"/>
      <c r="P24" s="625"/>
      <c r="Q24" s="626"/>
      <c r="R24" s="627" t="s">
        <v>130</v>
      </c>
      <c r="S24" s="628"/>
      <c r="T24" s="628"/>
      <c r="U24" s="628"/>
      <c r="V24" s="628"/>
      <c r="W24" s="628"/>
      <c r="X24" s="628"/>
      <c r="Y24" s="629"/>
      <c r="Z24" s="663" t="s">
        <v>236</v>
      </c>
      <c r="AA24" s="663"/>
      <c r="AB24" s="663"/>
      <c r="AC24" s="663"/>
      <c r="AD24" s="664" t="s">
        <v>130</v>
      </c>
      <c r="AE24" s="664"/>
      <c r="AF24" s="664"/>
      <c r="AG24" s="664"/>
      <c r="AH24" s="664"/>
      <c r="AI24" s="664"/>
      <c r="AJ24" s="664"/>
      <c r="AK24" s="664"/>
      <c r="AL24" s="630" t="s">
        <v>236</v>
      </c>
      <c r="AM24" s="631"/>
      <c r="AN24" s="631"/>
      <c r="AO24" s="665"/>
      <c r="AP24" s="624" t="s">
        <v>293</v>
      </c>
      <c r="AQ24" s="699"/>
      <c r="AR24" s="699"/>
      <c r="AS24" s="699"/>
      <c r="AT24" s="699"/>
      <c r="AU24" s="699"/>
      <c r="AV24" s="699"/>
      <c r="AW24" s="699"/>
      <c r="AX24" s="699"/>
      <c r="AY24" s="699"/>
      <c r="AZ24" s="699"/>
      <c r="BA24" s="699"/>
      <c r="BB24" s="699"/>
      <c r="BC24" s="699"/>
      <c r="BD24" s="699"/>
      <c r="BE24" s="699"/>
      <c r="BF24" s="700"/>
      <c r="BG24" s="627" t="s">
        <v>236</v>
      </c>
      <c r="BH24" s="628"/>
      <c r="BI24" s="628"/>
      <c r="BJ24" s="628"/>
      <c r="BK24" s="628"/>
      <c r="BL24" s="628"/>
      <c r="BM24" s="628"/>
      <c r="BN24" s="629"/>
      <c r="BO24" s="663" t="s">
        <v>130</v>
      </c>
      <c r="BP24" s="663"/>
      <c r="BQ24" s="663"/>
      <c r="BR24" s="663"/>
      <c r="BS24" s="664" t="s">
        <v>236</v>
      </c>
      <c r="BT24" s="664"/>
      <c r="BU24" s="664"/>
      <c r="BV24" s="664"/>
      <c r="BW24" s="664"/>
      <c r="BX24" s="664"/>
      <c r="BY24" s="664"/>
      <c r="BZ24" s="664"/>
      <c r="CA24" s="664"/>
      <c r="CB24" s="695"/>
      <c r="CD24" s="676" t="s">
        <v>294</v>
      </c>
      <c r="CE24" s="677"/>
      <c r="CF24" s="677"/>
      <c r="CG24" s="677"/>
      <c r="CH24" s="677"/>
      <c r="CI24" s="677"/>
      <c r="CJ24" s="677"/>
      <c r="CK24" s="677"/>
      <c r="CL24" s="677"/>
      <c r="CM24" s="677"/>
      <c r="CN24" s="677"/>
      <c r="CO24" s="677"/>
      <c r="CP24" s="677"/>
      <c r="CQ24" s="678"/>
      <c r="CR24" s="673">
        <v>4343831</v>
      </c>
      <c r="CS24" s="674"/>
      <c r="CT24" s="674"/>
      <c r="CU24" s="674"/>
      <c r="CV24" s="674"/>
      <c r="CW24" s="674"/>
      <c r="CX24" s="674"/>
      <c r="CY24" s="702"/>
      <c r="CZ24" s="703">
        <v>32.6</v>
      </c>
      <c r="DA24" s="686"/>
      <c r="DB24" s="686"/>
      <c r="DC24" s="705"/>
      <c r="DD24" s="701">
        <v>3170488</v>
      </c>
      <c r="DE24" s="674"/>
      <c r="DF24" s="674"/>
      <c r="DG24" s="674"/>
      <c r="DH24" s="674"/>
      <c r="DI24" s="674"/>
      <c r="DJ24" s="674"/>
      <c r="DK24" s="702"/>
      <c r="DL24" s="701">
        <v>3136440</v>
      </c>
      <c r="DM24" s="674"/>
      <c r="DN24" s="674"/>
      <c r="DO24" s="674"/>
      <c r="DP24" s="674"/>
      <c r="DQ24" s="674"/>
      <c r="DR24" s="674"/>
      <c r="DS24" s="674"/>
      <c r="DT24" s="674"/>
      <c r="DU24" s="674"/>
      <c r="DV24" s="702"/>
      <c r="DW24" s="703">
        <v>49.5</v>
      </c>
      <c r="DX24" s="686"/>
      <c r="DY24" s="686"/>
      <c r="DZ24" s="686"/>
      <c r="EA24" s="686"/>
      <c r="EB24" s="686"/>
      <c r="EC24" s="704"/>
    </row>
    <row r="25" spans="2:133" ht="11.25" customHeight="1" x14ac:dyDescent="0.15">
      <c r="B25" s="624" t="s">
        <v>295</v>
      </c>
      <c r="C25" s="625"/>
      <c r="D25" s="625"/>
      <c r="E25" s="625"/>
      <c r="F25" s="625"/>
      <c r="G25" s="625"/>
      <c r="H25" s="625"/>
      <c r="I25" s="625"/>
      <c r="J25" s="625"/>
      <c r="K25" s="625"/>
      <c r="L25" s="625"/>
      <c r="M25" s="625"/>
      <c r="N25" s="625"/>
      <c r="O25" s="625"/>
      <c r="P25" s="625"/>
      <c r="Q25" s="626"/>
      <c r="R25" s="627">
        <v>5797443</v>
      </c>
      <c r="S25" s="628"/>
      <c r="T25" s="628"/>
      <c r="U25" s="628"/>
      <c r="V25" s="628"/>
      <c r="W25" s="628"/>
      <c r="X25" s="628"/>
      <c r="Y25" s="629"/>
      <c r="Z25" s="663">
        <v>41.5</v>
      </c>
      <c r="AA25" s="663"/>
      <c r="AB25" s="663"/>
      <c r="AC25" s="663"/>
      <c r="AD25" s="664">
        <v>5713685</v>
      </c>
      <c r="AE25" s="664"/>
      <c r="AF25" s="664"/>
      <c r="AG25" s="664"/>
      <c r="AH25" s="664"/>
      <c r="AI25" s="664"/>
      <c r="AJ25" s="664"/>
      <c r="AK25" s="664"/>
      <c r="AL25" s="630">
        <v>92</v>
      </c>
      <c r="AM25" s="631"/>
      <c r="AN25" s="631"/>
      <c r="AO25" s="665"/>
      <c r="AP25" s="624" t="s">
        <v>296</v>
      </c>
      <c r="AQ25" s="699"/>
      <c r="AR25" s="699"/>
      <c r="AS25" s="699"/>
      <c r="AT25" s="699"/>
      <c r="AU25" s="699"/>
      <c r="AV25" s="699"/>
      <c r="AW25" s="699"/>
      <c r="AX25" s="699"/>
      <c r="AY25" s="699"/>
      <c r="AZ25" s="699"/>
      <c r="BA25" s="699"/>
      <c r="BB25" s="699"/>
      <c r="BC25" s="699"/>
      <c r="BD25" s="699"/>
      <c r="BE25" s="699"/>
      <c r="BF25" s="700"/>
      <c r="BG25" s="627" t="s">
        <v>130</v>
      </c>
      <c r="BH25" s="628"/>
      <c r="BI25" s="628"/>
      <c r="BJ25" s="628"/>
      <c r="BK25" s="628"/>
      <c r="BL25" s="628"/>
      <c r="BM25" s="628"/>
      <c r="BN25" s="629"/>
      <c r="BO25" s="663" t="s">
        <v>236</v>
      </c>
      <c r="BP25" s="663"/>
      <c r="BQ25" s="663"/>
      <c r="BR25" s="663"/>
      <c r="BS25" s="664" t="s">
        <v>130</v>
      </c>
      <c r="BT25" s="664"/>
      <c r="BU25" s="664"/>
      <c r="BV25" s="664"/>
      <c r="BW25" s="664"/>
      <c r="BX25" s="664"/>
      <c r="BY25" s="664"/>
      <c r="BZ25" s="664"/>
      <c r="CA25" s="664"/>
      <c r="CB25" s="695"/>
      <c r="CD25" s="624" t="s">
        <v>297</v>
      </c>
      <c r="CE25" s="625"/>
      <c r="CF25" s="625"/>
      <c r="CG25" s="625"/>
      <c r="CH25" s="625"/>
      <c r="CI25" s="625"/>
      <c r="CJ25" s="625"/>
      <c r="CK25" s="625"/>
      <c r="CL25" s="625"/>
      <c r="CM25" s="625"/>
      <c r="CN25" s="625"/>
      <c r="CO25" s="625"/>
      <c r="CP25" s="625"/>
      <c r="CQ25" s="626"/>
      <c r="CR25" s="627">
        <v>2315773</v>
      </c>
      <c r="CS25" s="636"/>
      <c r="CT25" s="636"/>
      <c r="CU25" s="636"/>
      <c r="CV25" s="636"/>
      <c r="CW25" s="636"/>
      <c r="CX25" s="636"/>
      <c r="CY25" s="637"/>
      <c r="CZ25" s="630">
        <v>17.399999999999999</v>
      </c>
      <c r="DA25" s="638"/>
      <c r="DB25" s="638"/>
      <c r="DC25" s="639"/>
      <c r="DD25" s="633">
        <v>2008364</v>
      </c>
      <c r="DE25" s="636"/>
      <c r="DF25" s="636"/>
      <c r="DG25" s="636"/>
      <c r="DH25" s="636"/>
      <c r="DI25" s="636"/>
      <c r="DJ25" s="636"/>
      <c r="DK25" s="637"/>
      <c r="DL25" s="633">
        <v>2004595</v>
      </c>
      <c r="DM25" s="636"/>
      <c r="DN25" s="636"/>
      <c r="DO25" s="636"/>
      <c r="DP25" s="636"/>
      <c r="DQ25" s="636"/>
      <c r="DR25" s="636"/>
      <c r="DS25" s="636"/>
      <c r="DT25" s="636"/>
      <c r="DU25" s="636"/>
      <c r="DV25" s="637"/>
      <c r="DW25" s="630">
        <v>31.6</v>
      </c>
      <c r="DX25" s="638"/>
      <c r="DY25" s="638"/>
      <c r="DZ25" s="638"/>
      <c r="EA25" s="638"/>
      <c r="EB25" s="638"/>
      <c r="EC25" s="652"/>
    </row>
    <row r="26" spans="2:133" ht="11.25" customHeight="1" x14ac:dyDescent="0.15">
      <c r="B26" s="624" t="s">
        <v>298</v>
      </c>
      <c r="C26" s="625"/>
      <c r="D26" s="625"/>
      <c r="E26" s="625"/>
      <c r="F26" s="625"/>
      <c r="G26" s="625"/>
      <c r="H26" s="625"/>
      <c r="I26" s="625"/>
      <c r="J26" s="625"/>
      <c r="K26" s="625"/>
      <c r="L26" s="625"/>
      <c r="M26" s="625"/>
      <c r="N26" s="625"/>
      <c r="O26" s="625"/>
      <c r="P26" s="625"/>
      <c r="Q26" s="626"/>
      <c r="R26" s="627">
        <v>2802</v>
      </c>
      <c r="S26" s="628"/>
      <c r="T26" s="628"/>
      <c r="U26" s="628"/>
      <c r="V26" s="628"/>
      <c r="W26" s="628"/>
      <c r="X26" s="628"/>
      <c r="Y26" s="629"/>
      <c r="Z26" s="663">
        <v>0</v>
      </c>
      <c r="AA26" s="663"/>
      <c r="AB26" s="663"/>
      <c r="AC26" s="663"/>
      <c r="AD26" s="664">
        <v>2802</v>
      </c>
      <c r="AE26" s="664"/>
      <c r="AF26" s="664"/>
      <c r="AG26" s="664"/>
      <c r="AH26" s="664"/>
      <c r="AI26" s="664"/>
      <c r="AJ26" s="664"/>
      <c r="AK26" s="664"/>
      <c r="AL26" s="630">
        <v>0</v>
      </c>
      <c r="AM26" s="631"/>
      <c r="AN26" s="631"/>
      <c r="AO26" s="665"/>
      <c r="AP26" s="624" t="s">
        <v>299</v>
      </c>
      <c r="AQ26" s="699"/>
      <c r="AR26" s="699"/>
      <c r="AS26" s="699"/>
      <c r="AT26" s="699"/>
      <c r="AU26" s="699"/>
      <c r="AV26" s="699"/>
      <c r="AW26" s="699"/>
      <c r="AX26" s="699"/>
      <c r="AY26" s="699"/>
      <c r="AZ26" s="699"/>
      <c r="BA26" s="699"/>
      <c r="BB26" s="699"/>
      <c r="BC26" s="699"/>
      <c r="BD26" s="699"/>
      <c r="BE26" s="699"/>
      <c r="BF26" s="700"/>
      <c r="BG26" s="627" t="s">
        <v>130</v>
      </c>
      <c r="BH26" s="628"/>
      <c r="BI26" s="628"/>
      <c r="BJ26" s="628"/>
      <c r="BK26" s="628"/>
      <c r="BL26" s="628"/>
      <c r="BM26" s="628"/>
      <c r="BN26" s="629"/>
      <c r="BO26" s="663" t="s">
        <v>130</v>
      </c>
      <c r="BP26" s="663"/>
      <c r="BQ26" s="663"/>
      <c r="BR26" s="663"/>
      <c r="BS26" s="664" t="s">
        <v>236</v>
      </c>
      <c r="BT26" s="664"/>
      <c r="BU26" s="664"/>
      <c r="BV26" s="664"/>
      <c r="BW26" s="664"/>
      <c r="BX26" s="664"/>
      <c r="BY26" s="664"/>
      <c r="BZ26" s="664"/>
      <c r="CA26" s="664"/>
      <c r="CB26" s="695"/>
      <c r="CD26" s="624" t="s">
        <v>300</v>
      </c>
      <c r="CE26" s="625"/>
      <c r="CF26" s="625"/>
      <c r="CG26" s="625"/>
      <c r="CH26" s="625"/>
      <c r="CI26" s="625"/>
      <c r="CJ26" s="625"/>
      <c r="CK26" s="625"/>
      <c r="CL26" s="625"/>
      <c r="CM26" s="625"/>
      <c r="CN26" s="625"/>
      <c r="CO26" s="625"/>
      <c r="CP26" s="625"/>
      <c r="CQ26" s="626"/>
      <c r="CR26" s="627">
        <v>1434627</v>
      </c>
      <c r="CS26" s="628"/>
      <c r="CT26" s="628"/>
      <c r="CU26" s="628"/>
      <c r="CV26" s="628"/>
      <c r="CW26" s="628"/>
      <c r="CX26" s="628"/>
      <c r="CY26" s="629"/>
      <c r="CZ26" s="630">
        <v>10.8</v>
      </c>
      <c r="DA26" s="638"/>
      <c r="DB26" s="638"/>
      <c r="DC26" s="639"/>
      <c r="DD26" s="633">
        <v>1236380</v>
      </c>
      <c r="DE26" s="628"/>
      <c r="DF26" s="628"/>
      <c r="DG26" s="628"/>
      <c r="DH26" s="628"/>
      <c r="DI26" s="628"/>
      <c r="DJ26" s="628"/>
      <c r="DK26" s="629"/>
      <c r="DL26" s="633" t="s">
        <v>130</v>
      </c>
      <c r="DM26" s="628"/>
      <c r="DN26" s="628"/>
      <c r="DO26" s="628"/>
      <c r="DP26" s="628"/>
      <c r="DQ26" s="628"/>
      <c r="DR26" s="628"/>
      <c r="DS26" s="628"/>
      <c r="DT26" s="628"/>
      <c r="DU26" s="628"/>
      <c r="DV26" s="629"/>
      <c r="DW26" s="630" t="s">
        <v>130</v>
      </c>
      <c r="DX26" s="638"/>
      <c r="DY26" s="638"/>
      <c r="DZ26" s="638"/>
      <c r="EA26" s="638"/>
      <c r="EB26" s="638"/>
      <c r="EC26" s="652"/>
    </row>
    <row r="27" spans="2:133" ht="11.25" customHeight="1" x14ac:dyDescent="0.15">
      <c r="B27" s="624" t="s">
        <v>301</v>
      </c>
      <c r="C27" s="625"/>
      <c r="D27" s="625"/>
      <c r="E27" s="625"/>
      <c r="F27" s="625"/>
      <c r="G27" s="625"/>
      <c r="H27" s="625"/>
      <c r="I27" s="625"/>
      <c r="J27" s="625"/>
      <c r="K27" s="625"/>
      <c r="L27" s="625"/>
      <c r="M27" s="625"/>
      <c r="N27" s="625"/>
      <c r="O27" s="625"/>
      <c r="P27" s="625"/>
      <c r="Q27" s="626"/>
      <c r="R27" s="627">
        <v>26290</v>
      </c>
      <c r="S27" s="628"/>
      <c r="T27" s="628"/>
      <c r="U27" s="628"/>
      <c r="V27" s="628"/>
      <c r="W27" s="628"/>
      <c r="X27" s="628"/>
      <c r="Y27" s="629"/>
      <c r="Z27" s="663">
        <v>0.2</v>
      </c>
      <c r="AA27" s="663"/>
      <c r="AB27" s="663"/>
      <c r="AC27" s="663"/>
      <c r="AD27" s="664" t="s">
        <v>130</v>
      </c>
      <c r="AE27" s="664"/>
      <c r="AF27" s="664"/>
      <c r="AG27" s="664"/>
      <c r="AH27" s="664"/>
      <c r="AI27" s="664"/>
      <c r="AJ27" s="664"/>
      <c r="AK27" s="664"/>
      <c r="AL27" s="630" t="s">
        <v>130</v>
      </c>
      <c r="AM27" s="631"/>
      <c r="AN27" s="631"/>
      <c r="AO27" s="665"/>
      <c r="AP27" s="624" t="s">
        <v>302</v>
      </c>
      <c r="AQ27" s="625"/>
      <c r="AR27" s="625"/>
      <c r="AS27" s="625"/>
      <c r="AT27" s="625"/>
      <c r="AU27" s="625"/>
      <c r="AV27" s="625"/>
      <c r="AW27" s="625"/>
      <c r="AX27" s="625"/>
      <c r="AY27" s="625"/>
      <c r="AZ27" s="625"/>
      <c r="BA27" s="625"/>
      <c r="BB27" s="625"/>
      <c r="BC27" s="625"/>
      <c r="BD27" s="625"/>
      <c r="BE27" s="625"/>
      <c r="BF27" s="626"/>
      <c r="BG27" s="627">
        <v>4062786</v>
      </c>
      <c r="BH27" s="628"/>
      <c r="BI27" s="628"/>
      <c r="BJ27" s="628"/>
      <c r="BK27" s="628"/>
      <c r="BL27" s="628"/>
      <c r="BM27" s="628"/>
      <c r="BN27" s="629"/>
      <c r="BO27" s="663">
        <v>100</v>
      </c>
      <c r="BP27" s="663"/>
      <c r="BQ27" s="663"/>
      <c r="BR27" s="663"/>
      <c r="BS27" s="664" t="s">
        <v>130</v>
      </c>
      <c r="BT27" s="664"/>
      <c r="BU27" s="664"/>
      <c r="BV27" s="664"/>
      <c r="BW27" s="664"/>
      <c r="BX27" s="664"/>
      <c r="BY27" s="664"/>
      <c r="BZ27" s="664"/>
      <c r="CA27" s="664"/>
      <c r="CB27" s="695"/>
      <c r="CD27" s="624" t="s">
        <v>303</v>
      </c>
      <c r="CE27" s="625"/>
      <c r="CF27" s="625"/>
      <c r="CG27" s="625"/>
      <c r="CH27" s="625"/>
      <c r="CI27" s="625"/>
      <c r="CJ27" s="625"/>
      <c r="CK27" s="625"/>
      <c r="CL27" s="625"/>
      <c r="CM27" s="625"/>
      <c r="CN27" s="625"/>
      <c r="CO27" s="625"/>
      <c r="CP27" s="625"/>
      <c r="CQ27" s="626"/>
      <c r="CR27" s="627">
        <v>1184566</v>
      </c>
      <c r="CS27" s="636"/>
      <c r="CT27" s="636"/>
      <c r="CU27" s="636"/>
      <c r="CV27" s="636"/>
      <c r="CW27" s="636"/>
      <c r="CX27" s="636"/>
      <c r="CY27" s="637"/>
      <c r="CZ27" s="630">
        <v>8.9</v>
      </c>
      <c r="DA27" s="638"/>
      <c r="DB27" s="638"/>
      <c r="DC27" s="639"/>
      <c r="DD27" s="633">
        <v>318632</v>
      </c>
      <c r="DE27" s="636"/>
      <c r="DF27" s="636"/>
      <c r="DG27" s="636"/>
      <c r="DH27" s="636"/>
      <c r="DI27" s="636"/>
      <c r="DJ27" s="636"/>
      <c r="DK27" s="637"/>
      <c r="DL27" s="633">
        <v>288353</v>
      </c>
      <c r="DM27" s="636"/>
      <c r="DN27" s="636"/>
      <c r="DO27" s="636"/>
      <c r="DP27" s="636"/>
      <c r="DQ27" s="636"/>
      <c r="DR27" s="636"/>
      <c r="DS27" s="636"/>
      <c r="DT27" s="636"/>
      <c r="DU27" s="636"/>
      <c r="DV27" s="637"/>
      <c r="DW27" s="630">
        <v>4.5999999999999996</v>
      </c>
      <c r="DX27" s="638"/>
      <c r="DY27" s="638"/>
      <c r="DZ27" s="638"/>
      <c r="EA27" s="638"/>
      <c r="EB27" s="638"/>
      <c r="EC27" s="652"/>
    </row>
    <row r="28" spans="2:133" ht="11.25" customHeight="1" x14ac:dyDescent="0.15">
      <c r="B28" s="624" t="s">
        <v>304</v>
      </c>
      <c r="C28" s="625"/>
      <c r="D28" s="625"/>
      <c r="E28" s="625"/>
      <c r="F28" s="625"/>
      <c r="G28" s="625"/>
      <c r="H28" s="625"/>
      <c r="I28" s="625"/>
      <c r="J28" s="625"/>
      <c r="K28" s="625"/>
      <c r="L28" s="625"/>
      <c r="M28" s="625"/>
      <c r="N28" s="625"/>
      <c r="O28" s="625"/>
      <c r="P28" s="625"/>
      <c r="Q28" s="626"/>
      <c r="R28" s="627">
        <v>155097</v>
      </c>
      <c r="S28" s="628"/>
      <c r="T28" s="628"/>
      <c r="U28" s="628"/>
      <c r="V28" s="628"/>
      <c r="W28" s="628"/>
      <c r="X28" s="628"/>
      <c r="Y28" s="629"/>
      <c r="Z28" s="663">
        <v>1.1000000000000001</v>
      </c>
      <c r="AA28" s="663"/>
      <c r="AB28" s="663"/>
      <c r="AC28" s="663"/>
      <c r="AD28" s="664">
        <v>21271</v>
      </c>
      <c r="AE28" s="664"/>
      <c r="AF28" s="664"/>
      <c r="AG28" s="664"/>
      <c r="AH28" s="664"/>
      <c r="AI28" s="664"/>
      <c r="AJ28" s="664"/>
      <c r="AK28" s="664"/>
      <c r="AL28" s="630">
        <v>0.3</v>
      </c>
      <c r="AM28" s="631"/>
      <c r="AN28" s="631"/>
      <c r="AO28" s="665"/>
      <c r="AP28" s="624"/>
      <c r="AQ28" s="625"/>
      <c r="AR28" s="625"/>
      <c r="AS28" s="625"/>
      <c r="AT28" s="625"/>
      <c r="AU28" s="625"/>
      <c r="AV28" s="625"/>
      <c r="AW28" s="625"/>
      <c r="AX28" s="625"/>
      <c r="AY28" s="625"/>
      <c r="AZ28" s="625"/>
      <c r="BA28" s="625"/>
      <c r="BB28" s="625"/>
      <c r="BC28" s="625"/>
      <c r="BD28" s="625"/>
      <c r="BE28" s="625"/>
      <c r="BF28" s="626"/>
      <c r="BG28" s="627"/>
      <c r="BH28" s="628"/>
      <c r="BI28" s="628"/>
      <c r="BJ28" s="628"/>
      <c r="BK28" s="628"/>
      <c r="BL28" s="628"/>
      <c r="BM28" s="628"/>
      <c r="BN28" s="629"/>
      <c r="BO28" s="663"/>
      <c r="BP28" s="663"/>
      <c r="BQ28" s="663"/>
      <c r="BR28" s="663"/>
      <c r="BS28" s="633"/>
      <c r="BT28" s="628"/>
      <c r="BU28" s="628"/>
      <c r="BV28" s="628"/>
      <c r="BW28" s="628"/>
      <c r="BX28" s="628"/>
      <c r="BY28" s="628"/>
      <c r="BZ28" s="628"/>
      <c r="CA28" s="628"/>
      <c r="CB28" s="662"/>
      <c r="CD28" s="624" t="s">
        <v>305</v>
      </c>
      <c r="CE28" s="625"/>
      <c r="CF28" s="625"/>
      <c r="CG28" s="625"/>
      <c r="CH28" s="625"/>
      <c r="CI28" s="625"/>
      <c r="CJ28" s="625"/>
      <c r="CK28" s="625"/>
      <c r="CL28" s="625"/>
      <c r="CM28" s="625"/>
      <c r="CN28" s="625"/>
      <c r="CO28" s="625"/>
      <c r="CP28" s="625"/>
      <c r="CQ28" s="626"/>
      <c r="CR28" s="627">
        <v>843492</v>
      </c>
      <c r="CS28" s="628"/>
      <c r="CT28" s="628"/>
      <c r="CU28" s="628"/>
      <c r="CV28" s="628"/>
      <c r="CW28" s="628"/>
      <c r="CX28" s="628"/>
      <c r="CY28" s="629"/>
      <c r="CZ28" s="630">
        <v>6.3</v>
      </c>
      <c r="DA28" s="638"/>
      <c r="DB28" s="638"/>
      <c r="DC28" s="639"/>
      <c r="DD28" s="633">
        <v>843492</v>
      </c>
      <c r="DE28" s="628"/>
      <c r="DF28" s="628"/>
      <c r="DG28" s="628"/>
      <c r="DH28" s="628"/>
      <c r="DI28" s="628"/>
      <c r="DJ28" s="628"/>
      <c r="DK28" s="629"/>
      <c r="DL28" s="633">
        <v>843492</v>
      </c>
      <c r="DM28" s="628"/>
      <c r="DN28" s="628"/>
      <c r="DO28" s="628"/>
      <c r="DP28" s="628"/>
      <c r="DQ28" s="628"/>
      <c r="DR28" s="628"/>
      <c r="DS28" s="628"/>
      <c r="DT28" s="628"/>
      <c r="DU28" s="628"/>
      <c r="DV28" s="629"/>
      <c r="DW28" s="630">
        <v>13.3</v>
      </c>
      <c r="DX28" s="638"/>
      <c r="DY28" s="638"/>
      <c r="DZ28" s="638"/>
      <c r="EA28" s="638"/>
      <c r="EB28" s="638"/>
      <c r="EC28" s="652"/>
    </row>
    <row r="29" spans="2:133" ht="11.25" customHeight="1" x14ac:dyDescent="0.15">
      <c r="B29" s="624" t="s">
        <v>306</v>
      </c>
      <c r="C29" s="625"/>
      <c r="D29" s="625"/>
      <c r="E29" s="625"/>
      <c r="F29" s="625"/>
      <c r="G29" s="625"/>
      <c r="H29" s="625"/>
      <c r="I29" s="625"/>
      <c r="J29" s="625"/>
      <c r="K29" s="625"/>
      <c r="L29" s="625"/>
      <c r="M29" s="625"/>
      <c r="N29" s="625"/>
      <c r="O29" s="625"/>
      <c r="P29" s="625"/>
      <c r="Q29" s="626"/>
      <c r="R29" s="627">
        <v>11263</v>
      </c>
      <c r="S29" s="628"/>
      <c r="T29" s="628"/>
      <c r="U29" s="628"/>
      <c r="V29" s="628"/>
      <c r="W29" s="628"/>
      <c r="X29" s="628"/>
      <c r="Y29" s="629"/>
      <c r="Z29" s="663">
        <v>0.1</v>
      </c>
      <c r="AA29" s="663"/>
      <c r="AB29" s="663"/>
      <c r="AC29" s="663"/>
      <c r="AD29" s="664" t="s">
        <v>130</v>
      </c>
      <c r="AE29" s="664"/>
      <c r="AF29" s="664"/>
      <c r="AG29" s="664"/>
      <c r="AH29" s="664"/>
      <c r="AI29" s="664"/>
      <c r="AJ29" s="664"/>
      <c r="AK29" s="664"/>
      <c r="AL29" s="630" t="s">
        <v>236</v>
      </c>
      <c r="AM29" s="631"/>
      <c r="AN29" s="631"/>
      <c r="AO29" s="665"/>
      <c r="AP29" s="608"/>
      <c r="AQ29" s="609"/>
      <c r="AR29" s="609"/>
      <c r="AS29" s="609"/>
      <c r="AT29" s="609"/>
      <c r="AU29" s="609"/>
      <c r="AV29" s="609"/>
      <c r="AW29" s="609"/>
      <c r="AX29" s="609"/>
      <c r="AY29" s="609"/>
      <c r="AZ29" s="609"/>
      <c r="BA29" s="609"/>
      <c r="BB29" s="609"/>
      <c r="BC29" s="609"/>
      <c r="BD29" s="609"/>
      <c r="BE29" s="609"/>
      <c r="BF29" s="610"/>
      <c r="BG29" s="627"/>
      <c r="BH29" s="628"/>
      <c r="BI29" s="628"/>
      <c r="BJ29" s="628"/>
      <c r="BK29" s="628"/>
      <c r="BL29" s="628"/>
      <c r="BM29" s="628"/>
      <c r="BN29" s="629"/>
      <c r="BO29" s="663"/>
      <c r="BP29" s="663"/>
      <c r="BQ29" s="663"/>
      <c r="BR29" s="663"/>
      <c r="BS29" s="664"/>
      <c r="BT29" s="664"/>
      <c r="BU29" s="664"/>
      <c r="BV29" s="664"/>
      <c r="BW29" s="664"/>
      <c r="BX29" s="664"/>
      <c r="BY29" s="664"/>
      <c r="BZ29" s="664"/>
      <c r="CA29" s="664"/>
      <c r="CB29" s="695"/>
      <c r="CD29" s="640" t="s">
        <v>307</v>
      </c>
      <c r="CE29" s="641"/>
      <c r="CF29" s="624" t="s">
        <v>72</v>
      </c>
      <c r="CG29" s="625"/>
      <c r="CH29" s="625"/>
      <c r="CI29" s="625"/>
      <c r="CJ29" s="625"/>
      <c r="CK29" s="625"/>
      <c r="CL29" s="625"/>
      <c r="CM29" s="625"/>
      <c r="CN29" s="625"/>
      <c r="CO29" s="625"/>
      <c r="CP29" s="625"/>
      <c r="CQ29" s="626"/>
      <c r="CR29" s="627">
        <v>843492</v>
      </c>
      <c r="CS29" s="636"/>
      <c r="CT29" s="636"/>
      <c r="CU29" s="636"/>
      <c r="CV29" s="636"/>
      <c r="CW29" s="636"/>
      <c r="CX29" s="636"/>
      <c r="CY29" s="637"/>
      <c r="CZ29" s="630">
        <v>6.3</v>
      </c>
      <c r="DA29" s="638"/>
      <c r="DB29" s="638"/>
      <c r="DC29" s="639"/>
      <c r="DD29" s="633">
        <v>843492</v>
      </c>
      <c r="DE29" s="636"/>
      <c r="DF29" s="636"/>
      <c r="DG29" s="636"/>
      <c r="DH29" s="636"/>
      <c r="DI29" s="636"/>
      <c r="DJ29" s="636"/>
      <c r="DK29" s="637"/>
      <c r="DL29" s="633">
        <v>843492</v>
      </c>
      <c r="DM29" s="636"/>
      <c r="DN29" s="636"/>
      <c r="DO29" s="636"/>
      <c r="DP29" s="636"/>
      <c r="DQ29" s="636"/>
      <c r="DR29" s="636"/>
      <c r="DS29" s="636"/>
      <c r="DT29" s="636"/>
      <c r="DU29" s="636"/>
      <c r="DV29" s="637"/>
      <c r="DW29" s="630">
        <v>13.3</v>
      </c>
      <c r="DX29" s="638"/>
      <c r="DY29" s="638"/>
      <c r="DZ29" s="638"/>
      <c r="EA29" s="638"/>
      <c r="EB29" s="638"/>
      <c r="EC29" s="652"/>
    </row>
    <row r="30" spans="2:133" ht="11.25" customHeight="1" x14ac:dyDescent="0.15">
      <c r="B30" s="624" t="s">
        <v>308</v>
      </c>
      <c r="C30" s="625"/>
      <c r="D30" s="625"/>
      <c r="E30" s="625"/>
      <c r="F30" s="625"/>
      <c r="G30" s="625"/>
      <c r="H30" s="625"/>
      <c r="I30" s="625"/>
      <c r="J30" s="625"/>
      <c r="K30" s="625"/>
      <c r="L30" s="625"/>
      <c r="M30" s="625"/>
      <c r="N30" s="625"/>
      <c r="O30" s="625"/>
      <c r="P30" s="625"/>
      <c r="Q30" s="626"/>
      <c r="R30" s="627">
        <v>1715915</v>
      </c>
      <c r="S30" s="628"/>
      <c r="T30" s="628"/>
      <c r="U30" s="628"/>
      <c r="V30" s="628"/>
      <c r="W30" s="628"/>
      <c r="X30" s="628"/>
      <c r="Y30" s="629"/>
      <c r="Z30" s="663">
        <v>12.3</v>
      </c>
      <c r="AA30" s="663"/>
      <c r="AB30" s="663"/>
      <c r="AC30" s="663"/>
      <c r="AD30" s="664" t="s">
        <v>130</v>
      </c>
      <c r="AE30" s="664"/>
      <c r="AF30" s="664"/>
      <c r="AG30" s="664"/>
      <c r="AH30" s="664"/>
      <c r="AI30" s="664"/>
      <c r="AJ30" s="664"/>
      <c r="AK30" s="664"/>
      <c r="AL30" s="630" t="s">
        <v>130</v>
      </c>
      <c r="AM30" s="631"/>
      <c r="AN30" s="631"/>
      <c r="AO30" s="665"/>
      <c r="AP30" s="679" t="s">
        <v>225</v>
      </c>
      <c r="AQ30" s="680"/>
      <c r="AR30" s="680"/>
      <c r="AS30" s="680"/>
      <c r="AT30" s="680"/>
      <c r="AU30" s="680"/>
      <c r="AV30" s="680"/>
      <c r="AW30" s="680"/>
      <c r="AX30" s="680"/>
      <c r="AY30" s="680"/>
      <c r="AZ30" s="680"/>
      <c r="BA30" s="680"/>
      <c r="BB30" s="680"/>
      <c r="BC30" s="680"/>
      <c r="BD30" s="680"/>
      <c r="BE30" s="680"/>
      <c r="BF30" s="681"/>
      <c r="BG30" s="679" t="s">
        <v>309</v>
      </c>
      <c r="BH30" s="693"/>
      <c r="BI30" s="693"/>
      <c r="BJ30" s="693"/>
      <c r="BK30" s="693"/>
      <c r="BL30" s="693"/>
      <c r="BM30" s="693"/>
      <c r="BN30" s="693"/>
      <c r="BO30" s="693"/>
      <c r="BP30" s="693"/>
      <c r="BQ30" s="694"/>
      <c r="BR30" s="679" t="s">
        <v>310</v>
      </c>
      <c r="BS30" s="693"/>
      <c r="BT30" s="693"/>
      <c r="BU30" s="693"/>
      <c r="BV30" s="693"/>
      <c r="BW30" s="693"/>
      <c r="BX30" s="693"/>
      <c r="BY30" s="693"/>
      <c r="BZ30" s="693"/>
      <c r="CA30" s="693"/>
      <c r="CB30" s="694"/>
      <c r="CD30" s="642"/>
      <c r="CE30" s="643"/>
      <c r="CF30" s="624" t="s">
        <v>311</v>
      </c>
      <c r="CG30" s="625"/>
      <c r="CH30" s="625"/>
      <c r="CI30" s="625"/>
      <c r="CJ30" s="625"/>
      <c r="CK30" s="625"/>
      <c r="CL30" s="625"/>
      <c r="CM30" s="625"/>
      <c r="CN30" s="625"/>
      <c r="CO30" s="625"/>
      <c r="CP30" s="625"/>
      <c r="CQ30" s="626"/>
      <c r="CR30" s="627">
        <v>814509</v>
      </c>
      <c r="CS30" s="628"/>
      <c r="CT30" s="628"/>
      <c r="CU30" s="628"/>
      <c r="CV30" s="628"/>
      <c r="CW30" s="628"/>
      <c r="CX30" s="628"/>
      <c r="CY30" s="629"/>
      <c r="CZ30" s="630">
        <v>6.1</v>
      </c>
      <c r="DA30" s="638"/>
      <c r="DB30" s="638"/>
      <c r="DC30" s="639"/>
      <c r="DD30" s="633">
        <v>814509</v>
      </c>
      <c r="DE30" s="628"/>
      <c r="DF30" s="628"/>
      <c r="DG30" s="628"/>
      <c r="DH30" s="628"/>
      <c r="DI30" s="628"/>
      <c r="DJ30" s="628"/>
      <c r="DK30" s="629"/>
      <c r="DL30" s="633">
        <v>814509</v>
      </c>
      <c r="DM30" s="628"/>
      <c r="DN30" s="628"/>
      <c r="DO30" s="628"/>
      <c r="DP30" s="628"/>
      <c r="DQ30" s="628"/>
      <c r="DR30" s="628"/>
      <c r="DS30" s="628"/>
      <c r="DT30" s="628"/>
      <c r="DU30" s="628"/>
      <c r="DV30" s="629"/>
      <c r="DW30" s="630">
        <v>12.9</v>
      </c>
      <c r="DX30" s="638"/>
      <c r="DY30" s="638"/>
      <c r="DZ30" s="638"/>
      <c r="EA30" s="638"/>
      <c r="EB30" s="638"/>
      <c r="EC30" s="652"/>
    </row>
    <row r="31" spans="2:133" ht="11.25" customHeight="1" x14ac:dyDescent="0.15">
      <c r="B31" s="696" t="s">
        <v>312</v>
      </c>
      <c r="C31" s="697"/>
      <c r="D31" s="697"/>
      <c r="E31" s="697"/>
      <c r="F31" s="697"/>
      <c r="G31" s="697"/>
      <c r="H31" s="697"/>
      <c r="I31" s="697"/>
      <c r="J31" s="697"/>
      <c r="K31" s="697"/>
      <c r="L31" s="697"/>
      <c r="M31" s="697"/>
      <c r="N31" s="697"/>
      <c r="O31" s="697"/>
      <c r="P31" s="697"/>
      <c r="Q31" s="698"/>
      <c r="R31" s="627">
        <v>48610</v>
      </c>
      <c r="S31" s="628"/>
      <c r="T31" s="628"/>
      <c r="U31" s="628"/>
      <c r="V31" s="628"/>
      <c r="W31" s="628"/>
      <c r="X31" s="628"/>
      <c r="Y31" s="629"/>
      <c r="Z31" s="663">
        <v>0.3</v>
      </c>
      <c r="AA31" s="663"/>
      <c r="AB31" s="663"/>
      <c r="AC31" s="663"/>
      <c r="AD31" s="664">
        <v>48610</v>
      </c>
      <c r="AE31" s="664"/>
      <c r="AF31" s="664"/>
      <c r="AG31" s="664"/>
      <c r="AH31" s="664"/>
      <c r="AI31" s="664"/>
      <c r="AJ31" s="664"/>
      <c r="AK31" s="664"/>
      <c r="AL31" s="630">
        <v>0.8</v>
      </c>
      <c r="AM31" s="631"/>
      <c r="AN31" s="631"/>
      <c r="AO31" s="665"/>
      <c r="AP31" s="688" t="s">
        <v>313</v>
      </c>
      <c r="AQ31" s="689"/>
      <c r="AR31" s="689"/>
      <c r="AS31" s="689"/>
      <c r="AT31" s="690" t="s">
        <v>314</v>
      </c>
      <c r="AU31" s="218"/>
      <c r="AV31" s="218"/>
      <c r="AW31" s="218"/>
      <c r="AX31" s="676" t="s">
        <v>189</v>
      </c>
      <c r="AY31" s="677"/>
      <c r="AZ31" s="677"/>
      <c r="BA31" s="677"/>
      <c r="BB31" s="677"/>
      <c r="BC31" s="677"/>
      <c r="BD31" s="677"/>
      <c r="BE31" s="677"/>
      <c r="BF31" s="678"/>
      <c r="BG31" s="684">
        <v>99.4</v>
      </c>
      <c r="BH31" s="685"/>
      <c r="BI31" s="685"/>
      <c r="BJ31" s="685"/>
      <c r="BK31" s="685"/>
      <c r="BL31" s="685"/>
      <c r="BM31" s="686">
        <v>98.8</v>
      </c>
      <c r="BN31" s="685"/>
      <c r="BO31" s="685"/>
      <c r="BP31" s="685"/>
      <c r="BQ31" s="687"/>
      <c r="BR31" s="684">
        <v>99.6</v>
      </c>
      <c r="BS31" s="685"/>
      <c r="BT31" s="685"/>
      <c r="BU31" s="685"/>
      <c r="BV31" s="685"/>
      <c r="BW31" s="685"/>
      <c r="BX31" s="686">
        <v>98.7</v>
      </c>
      <c r="BY31" s="685"/>
      <c r="BZ31" s="685"/>
      <c r="CA31" s="685"/>
      <c r="CB31" s="687"/>
      <c r="CD31" s="642"/>
      <c r="CE31" s="643"/>
      <c r="CF31" s="624" t="s">
        <v>315</v>
      </c>
      <c r="CG31" s="625"/>
      <c r="CH31" s="625"/>
      <c r="CI31" s="625"/>
      <c r="CJ31" s="625"/>
      <c r="CK31" s="625"/>
      <c r="CL31" s="625"/>
      <c r="CM31" s="625"/>
      <c r="CN31" s="625"/>
      <c r="CO31" s="625"/>
      <c r="CP31" s="625"/>
      <c r="CQ31" s="626"/>
      <c r="CR31" s="627">
        <v>28983</v>
      </c>
      <c r="CS31" s="636"/>
      <c r="CT31" s="636"/>
      <c r="CU31" s="636"/>
      <c r="CV31" s="636"/>
      <c r="CW31" s="636"/>
      <c r="CX31" s="636"/>
      <c r="CY31" s="637"/>
      <c r="CZ31" s="630">
        <v>0.2</v>
      </c>
      <c r="DA31" s="638"/>
      <c r="DB31" s="638"/>
      <c r="DC31" s="639"/>
      <c r="DD31" s="633">
        <v>28983</v>
      </c>
      <c r="DE31" s="636"/>
      <c r="DF31" s="636"/>
      <c r="DG31" s="636"/>
      <c r="DH31" s="636"/>
      <c r="DI31" s="636"/>
      <c r="DJ31" s="636"/>
      <c r="DK31" s="637"/>
      <c r="DL31" s="633">
        <v>28983</v>
      </c>
      <c r="DM31" s="636"/>
      <c r="DN31" s="636"/>
      <c r="DO31" s="636"/>
      <c r="DP31" s="636"/>
      <c r="DQ31" s="636"/>
      <c r="DR31" s="636"/>
      <c r="DS31" s="636"/>
      <c r="DT31" s="636"/>
      <c r="DU31" s="636"/>
      <c r="DV31" s="637"/>
      <c r="DW31" s="630">
        <v>0.5</v>
      </c>
      <c r="DX31" s="638"/>
      <c r="DY31" s="638"/>
      <c r="DZ31" s="638"/>
      <c r="EA31" s="638"/>
      <c r="EB31" s="638"/>
      <c r="EC31" s="652"/>
    </row>
    <row r="32" spans="2:133" ht="11.25" customHeight="1" x14ac:dyDescent="0.15">
      <c r="B32" s="624" t="s">
        <v>316</v>
      </c>
      <c r="C32" s="625"/>
      <c r="D32" s="625"/>
      <c r="E32" s="625"/>
      <c r="F32" s="625"/>
      <c r="G32" s="625"/>
      <c r="H32" s="625"/>
      <c r="I32" s="625"/>
      <c r="J32" s="625"/>
      <c r="K32" s="625"/>
      <c r="L32" s="625"/>
      <c r="M32" s="625"/>
      <c r="N32" s="625"/>
      <c r="O32" s="625"/>
      <c r="P32" s="625"/>
      <c r="Q32" s="626"/>
      <c r="R32" s="627">
        <v>680784</v>
      </c>
      <c r="S32" s="628"/>
      <c r="T32" s="628"/>
      <c r="U32" s="628"/>
      <c r="V32" s="628"/>
      <c r="W32" s="628"/>
      <c r="X32" s="628"/>
      <c r="Y32" s="629"/>
      <c r="Z32" s="663">
        <v>4.9000000000000004</v>
      </c>
      <c r="AA32" s="663"/>
      <c r="AB32" s="663"/>
      <c r="AC32" s="663"/>
      <c r="AD32" s="664" t="s">
        <v>130</v>
      </c>
      <c r="AE32" s="664"/>
      <c r="AF32" s="664"/>
      <c r="AG32" s="664"/>
      <c r="AH32" s="664"/>
      <c r="AI32" s="664"/>
      <c r="AJ32" s="664"/>
      <c r="AK32" s="664"/>
      <c r="AL32" s="630" t="s">
        <v>130</v>
      </c>
      <c r="AM32" s="631"/>
      <c r="AN32" s="631"/>
      <c r="AO32" s="665"/>
      <c r="AP32" s="666"/>
      <c r="AQ32" s="667"/>
      <c r="AR32" s="667"/>
      <c r="AS32" s="667"/>
      <c r="AT32" s="691"/>
      <c r="AU32" s="214" t="s">
        <v>317</v>
      </c>
      <c r="AX32" s="624" t="s">
        <v>318</v>
      </c>
      <c r="AY32" s="625"/>
      <c r="AZ32" s="625"/>
      <c r="BA32" s="625"/>
      <c r="BB32" s="625"/>
      <c r="BC32" s="625"/>
      <c r="BD32" s="625"/>
      <c r="BE32" s="625"/>
      <c r="BF32" s="626"/>
      <c r="BG32" s="683">
        <v>99.4</v>
      </c>
      <c r="BH32" s="636"/>
      <c r="BI32" s="636"/>
      <c r="BJ32" s="636"/>
      <c r="BK32" s="636"/>
      <c r="BL32" s="636"/>
      <c r="BM32" s="631">
        <v>99</v>
      </c>
      <c r="BN32" s="636"/>
      <c r="BO32" s="636"/>
      <c r="BP32" s="636"/>
      <c r="BQ32" s="661"/>
      <c r="BR32" s="683">
        <v>99.6</v>
      </c>
      <c r="BS32" s="636"/>
      <c r="BT32" s="636"/>
      <c r="BU32" s="636"/>
      <c r="BV32" s="636"/>
      <c r="BW32" s="636"/>
      <c r="BX32" s="631">
        <v>99.2</v>
      </c>
      <c r="BY32" s="636"/>
      <c r="BZ32" s="636"/>
      <c r="CA32" s="636"/>
      <c r="CB32" s="661"/>
      <c r="CD32" s="644"/>
      <c r="CE32" s="645"/>
      <c r="CF32" s="624" t="s">
        <v>319</v>
      </c>
      <c r="CG32" s="625"/>
      <c r="CH32" s="625"/>
      <c r="CI32" s="625"/>
      <c r="CJ32" s="625"/>
      <c r="CK32" s="625"/>
      <c r="CL32" s="625"/>
      <c r="CM32" s="625"/>
      <c r="CN32" s="625"/>
      <c r="CO32" s="625"/>
      <c r="CP32" s="625"/>
      <c r="CQ32" s="626"/>
      <c r="CR32" s="627" t="s">
        <v>130</v>
      </c>
      <c r="CS32" s="628"/>
      <c r="CT32" s="628"/>
      <c r="CU32" s="628"/>
      <c r="CV32" s="628"/>
      <c r="CW32" s="628"/>
      <c r="CX32" s="628"/>
      <c r="CY32" s="629"/>
      <c r="CZ32" s="630" t="s">
        <v>236</v>
      </c>
      <c r="DA32" s="638"/>
      <c r="DB32" s="638"/>
      <c r="DC32" s="639"/>
      <c r="DD32" s="633" t="s">
        <v>130</v>
      </c>
      <c r="DE32" s="628"/>
      <c r="DF32" s="628"/>
      <c r="DG32" s="628"/>
      <c r="DH32" s="628"/>
      <c r="DI32" s="628"/>
      <c r="DJ32" s="628"/>
      <c r="DK32" s="629"/>
      <c r="DL32" s="633" t="s">
        <v>130</v>
      </c>
      <c r="DM32" s="628"/>
      <c r="DN32" s="628"/>
      <c r="DO32" s="628"/>
      <c r="DP32" s="628"/>
      <c r="DQ32" s="628"/>
      <c r="DR32" s="628"/>
      <c r="DS32" s="628"/>
      <c r="DT32" s="628"/>
      <c r="DU32" s="628"/>
      <c r="DV32" s="629"/>
      <c r="DW32" s="630" t="s">
        <v>236</v>
      </c>
      <c r="DX32" s="638"/>
      <c r="DY32" s="638"/>
      <c r="DZ32" s="638"/>
      <c r="EA32" s="638"/>
      <c r="EB32" s="638"/>
      <c r="EC32" s="652"/>
    </row>
    <row r="33" spans="2:133" ht="11.25" customHeight="1" x14ac:dyDescent="0.15">
      <c r="B33" s="624" t="s">
        <v>320</v>
      </c>
      <c r="C33" s="625"/>
      <c r="D33" s="625"/>
      <c r="E33" s="625"/>
      <c r="F33" s="625"/>
      <c r="G33" s="625"/>
      <c r="H33" s="625"/>
      <c r="I33" s="625"/>
      <c r="J33" s="625"/>
      <c r="K33" s="625"/>
      <c r="L33" s="625"/>
      <c r="M33" s="625"/>
      <c r="N33" s="625"/>
      <c r="O33" s="625"/>
      <c r="P33" s="625"/>
      <c r="Q33" s="626"/>
      <c r="R33" s="627">
        <v>528879</v>
      </c>
      <c r="S33" s="628"/>
      <c r="T33" s="628"/>
      <c r="U33" s="628"/>
      <c r="V33" s="628"/>
      <c r="W33" s="628"/>
      <c r="X33" s="628"/>
      <c r="Y33" s="629"/>
      <c r="Z33" s="663">
        <v>3.8</v>
      </c>
      <c r="AA33" s="663"/>
      <c r="AB33" s="663"/>
      <c r="AC33" s="663"/>
      <c r="AD33" s="664">
        <v>350063</v>
      </c>
      <c r="AE33" s="664"/>
      <c r="AF33" s="664"/>
      <c r="AG33" s="664"/>
      <c r="AH33" s="664"/>
      <c r="AI33" s="664"/>
      <c r="AJ33" s="664"/>
      <c r="AK33" s="664"/>
      <c r="AL33" s="630">
        <v>5.6</v>
      </c>
      <c r="AM33" s="631"/>
      <c r="AN33" s="631"/>
      <c r="AO33" s="665"/>
      <c r="AP33" s="668"/>
      <c r="AQ33" s="669"/>
      <c r="AR33" s="669"/>
      <c r="AS33" s="669"/>
      <c r="AT33" s="692"/>
      <c r="AU33" s="219"/>
      <c r="AV33" s="219"/>
      <c r="AW33" s="219"/>
      <c r="AX33" s="608" t="s">
        <v>321</v>
      </c>
      <c r="AY33" s="609"/>
      <c r="AZ33" s="609"/>
      <c r="BA33" s="609"/>
      <c r="BB33" s="609"/>
      <c r="BC33" s="609"/>
      <c r="BD33" s="609"/>
      <c r="BE33" s="609"/>
      <c r="BF33" s="610"/>
      <c r="BG33" s="682">
        <v>99.4</v>
      </c>
      <c r="BH33" s="612"/>
      <c r="BI33" s="612"/>
      <c r="BJ33" s="612"/>
      <c r="BK33" s="612"/>
      <c r="BL33" s="612"/>
      <c r="BM33" s="656">
        <v>98.5</v>
      </c>
      <c r="BN33" s="612"/>
      <c r="BO33" s="612"/>
      <c r="BP33" s="612"/>
      <c r="BQ33" s="650"/>
      <c r="BR33" s="682">
        <v>99.6</v>
      </c>
      <c r="BS33" s="612"/>
      <c r="BT33" s="612"/>
      <c r="BU33" s="612"/>
      <c r="BV33" s="612"/>
      <c r="BW33" s="612"/>
      <c r="BX33" s="656">
        <v>98.3</v>
      </c>
      <c r="BY33" s="612"/>
      <c r="BZ33" s="612"/>
      <c r="CA33" s="612"/>
      <c r="CB33" s="650"/>
      <c r="CD33" s="624" t="s">
        <v>322</v>
      </c>
      <c r="CE33" s="625"/>
      <c r="CF33" s="625"/>
      <c r="CG33" s="625"/>
      <c r="CH33" s="625"/>
      <c r="CI33" s="625"/>
      <c r="CJ33" s="625"/>
      <c r="CK33" s="625"/>
      <c r="CL33" s="625"/>
      <c r="CM33" s="625"/>
      <c r="CN33" s="625"/>
      <c r="CO33" s="625"/>
      <c r="CP33" s="625"/>
      <c r="CQ33" s="626"/>
      <c r="CR33" s="627">
        <v>6434399</v>
      </c>
      <c r="CS33" s="636"/>
      <c r="CT33" s="636"/>
      <c r="CU33" s="636"/>
      <c r="CV33" s="636"/>
      <c r="CW33" s="636"/>
      <c r="CX33" s="636"/>
      <c r="CY33" s="637"/>
      <c r="CZ33" s="630">
        <v>48.2</v>
      </c>
      <c r="DA33" s="638"/>
      <c r="DB33" s="638"/>
      <c r="DC33" s="639"/>
      <c r="DD33" s="633">
        <v>4781467</v>
      </c>
      <c r="DE33" s="636"/>
      <c r="DF33" s="636"/>
      <c r="DG33" s="636"/>
      <c r="DH33" s="636"/>
      <c r="DI33" s="636"/>
      <c r="DJ33" s="636"/>
      <c r="DK33" s="637"/>
      <c r="DL33" s="633">
        <v>2301229</v>
      </c>
      <c r="DM33" s="636"/>
      <c r="DN33" s="636"/>
      <c r="DO33" s="636"/>
      <c r="DP33" s="636"/>
      <c r="DQ33" s="636"/>
      <c r="DR33" s="636"/>
      <c r="DS33" s="636"/>
      <c r="DT33" s="636"/>
      <c r="DU33" s="636"/>
      <c r="DV33" s="637"/>
      <c r="DW33" s="630">
        <v>36.299999999999997</v>
      </c>
      <c r="DX33" s="638"/>
      <c r="DY33" s="638"/>
      <c r="DZ33" s="638"/>
      <c r="EA33" s="638"/>
      <c r="EB33" s="638"/>
      <c r="EC33" s="652"/>
    </row>
    <row r="34" spans="2:133" ht="11.25" customHeight="1" x14ac:dyDescent="0.15">
      <c r="B34" s="624" t="s">
        <v>323</v>
      </c>
      <c r="C34" s="625"/>
      <c r="D34" s="625"/>
      <c r="E34" s="625"/>
      <c r="F34" s="625"/>
      <c r="G34" s="625"/>
      <c r="H34" s="625"/>
      <c r="I34" s="625"/>
      <c r="J34" s="625"/>
      <c r="K34" s="625"/>
      <c r="L34" s="625"/>
      <c r="M34" s="625"/>
      <c r="N34" s="625"/>
      <c r="O34" s="625"/>
      <c r="P34" s="625"/>
      <c r="Q34" s="626"/>
      <c r="R34" s="627">
        <v>705353</v>
      </c>
      <c r="S34" s="628"/>
      <c r="T34" s="628"/>
      <c r="U34" s="628"/>
      <c r="V34" s="628"/>
      <c r="W34" s="628"/>
      <c r="X34" s="628"/>
      <c r="Y34" s="629"/>
      <c r="Z34" s="663">
        <v>5.0999999999999996</v>
      </c>
      <c r="AA34" s="663"/>
      <c r="AB34" s="663"/>
      <c r="AC34" s="663"/>
      <c r="AD34" s="664" t="s">
        <v>130</v>
      </c>
      <c r="AE34" s="664"/>
      <c r="AF34" s="664"/>
      <c r="AG34" s="664"/>
      <c r="AH34" s="664"/>
      <c r="AI34" s="664"/>
      <c r="AJ34" s="664"/>
      <c r="AK34" s="664"/>
      <c r="AL34" s="630" t="s">
        <v>130</v>
      </c>
      <c r="AM34" s="631"/>
      <c r="AN34" s="631"/>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4" t="s">
        <v>324</v>
      </c>
      <c r="CE34" s="625"/>
      <c r="CF34" s="625"/>
      <c r="CG34" s="625"/>
      <c r="CH34" s="625"/>
      <c r="CI34" s="625"/>
      <c r="CJ34" s="625"/>
      <c r="CK34" s="625"/>
      <c r="CL34" s="625"/>
      <c r="CM34" s="625"/>
      <c r="CN34" s="625"/>
      <c r="CO34" s="625"/>
      <c r="CP34" s="625"/>
      <c r="CQ34" s="626"/>
      <c r="CR34" s="627">
        <v>1745772</v>
      </c>
      <c r="CS34" s="628"/>
      <c r="CT34" s="628"/>
      <c r="CU34" s="628"/>
      <c r="CV34" s="628"/>
      <c r="CW34" s="628"/>
      <c r="CX34" s="628"/>
      <c r="CY34" s="629"/>
      <c r="CZ34" s="630">
        <v>13.1</v>
      </c>
      <c r="DA34" s="638"/>
      <c r="DB34" s="638"/>
      <c r="DC34" s="639"/>
      <c r="DD34" s="633">
        <v>1299001</v>
      </c>
      <c r="DE34" s="628"/>
      <c r="DF34" s="628"/>
      <c r="DG34" s="628"/>
      <c r="DH34" s="628"/>
      <c r="DI34" s="628"/>
      <c r="DJ34" s="628"/>
      <c r="DK34" s="629"/>
      <c r="DL34" s="633">
        <v>1233938</v>
      </c>
      <c r="DM34" s="628"/>
      <c r="DN34" s="628"/>
      <c r="DO34" s="628"/>
      <c r="DP34" s="628"/>
      <c r="DQ34" s="628"/>
      <c r="DR34" s="628"/>
      <c r="DS34" s="628"/>
      <c r="DT34" s="628"/>
      <c r="DU34" s="628"/>
      <c r="DV34" s="629"/>
      <c r="DW34" s="630">
        <v>19.5</v>
      </c>
      <c r="DX34" s="638"/>
      <c r="DY34" s="638"/>
      <c r="DZ34" s="638"/>
      <c r="EA34" s="638"/>
      <c r="EB34" s="638"/>
      <c r="EC34" s="652"/>
    </row>
    <row r="35" spans="2:133" ht="11.25" customHeight="1" x14ac:dyDescent="0.15">
      <c r="B35" s="624" t="s">
        <v>325</v>
      </c>
      <c r="C35" s="625"/>
      <c r="D35" s="625"/>
      <c r="E35" s="625"/>
      <c r="F35" s="625"/>
      <c r="G35" s="625"/>
      <c r="H35" s="625"/>
      <c r="I35" s="625"/>
      <c r="J35" s="625"/>
      <c r="K35" s="625"/>
      <c r="L35" s="625"/>
      <c r="M35" s="625"/>
      <c r="N35" s="625"/>
      <c r="O35" s="625"/>
      <c r="P35" s="625"/>
      <c r="Q35" s="626"/>
      <c r="R35" s="627">
        <v>2123299</v>
      </c>
      <c r="S35" s="628"/>
      <c r="T35" s="628"/>
      <c r="U35" s="628"/>
      <c r="V35" s="628"/>
      <c r="W35" s="628"/>
      <c r="X35" s="628"/>
      <c r="Y35" s="629"/>
      <c r="Z35" s="663">
        <v>15.2</v>
      </c>
      <c r="AA35" s="663"/>
      <c r="AB35" s="663"/>
      <c r="AC35" s="663"/>
      <c r="AD35" s="664" t="s">
        <v>236</v>
      </c>
      <c r="AE35" s="664"/>
      <c r="AF35" s="664"/>
      <c r="AG35" s="664"/>
      <c r="AH35" s="664"/>
      <c r="AI35" s="664"/>
      <c r="AJ35" s="664"/>
      <c r="AK35" s="664"/>
      <c r="AL35" s="630" t="s">
        <v>130</v>
      </c>
      <c r="AM35" s="631"/>
      <c r="AN35" s="631"/>
      <c r="AO35" s="665"/>
      <c r="AP35" s="222"/>
      <c r="AQ35" s="679" t="s">
        <v>326</v>
      </c>
      <c r="AR35" s="680"/>
      <c r="AS35" s="680"/>
      <c r="AT35" s="680"/>
      <c r="AU35" s="680"/>
      <c r="AV35" s="680"/>
      <c r="AW35" s="680"/>
      <c r="AX35" s="680"/>
      <c r="AY35" s="680"/>
      <c r="AZ35" s="680"/>
      <c r="BA35" s="680"/>
      <c r="BB35" s="680"/>
      <c r="BC35" s="680"/>
      <c r="BD35" s="680"/>
      <c r="BE35" s="680"/>
      <c r="BF35" s="681"/>
      <c r="BG35" s="679" t="s">
        <v>327</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24" t="s">
        <v>328</v>
      </c>
      <c r="CE35" s="625"/>
      <c r="CF35" s="625"/>
      <c r="CG35" s="625"/>
      <c r="CH35" s="625"/>
      <c r="CI35" s="625"/>
      <c r="CJ35" s="625"/>
      <c r="CK35" s="625"/>
      <c r="CL35" s="625"/>
      <c r="CM35" s="625"/>
      <c r="CN35" s="625"/>
      <c r="CO35" s="625"/>
      <c r="CP35" s="625"/>
      <c r="CQ35" s="626"/>
      <c r="CR35" s="627">
        <v>340763</v>
      </c>
      <c r="CS35" s="636"/>
      <c r="CT35" s="636"/>
      <c r="CU35" s="636"/>
      <c r="CV35" s="636"/>
      <c r="CW35" s="636"/>
      <c r="CX35" s="636"/>
      <c r="CY35" s="637"/>
      <c r="CZ35" s="630">
        <v>2.6</v>
      </c>
      <c r="DA35" s="638"/>
      <c r="DB35" s="638"/>
      <c r="DC35" s="639"/>
      <c r="DD35" s="633">
        <v>258631</v>
      </c>
      <c r="DE35" s="636"/>
      <c r="DF35" s="636"/>
      <c r="DG35" s="636"/>
      <c r="DH35" s="636"/>
      <c r="DI35" s="636"/>
      <c r="DJ35" s="636"/>
      <c r="DK35" s="637"/>
      <c r="DL35" s="633">
        <v>64825</v>
      </c>
      <c r="DM35" s="636"/>
      <c r="DN35" s="636"/>
      <c r="DO35" s="636"/>
      <c r="DP35" s="636"/>
      <c r="DQ35" s="636"/>
      <c r="DR35" s="636"/>
      <c r="DS35" s="636"/>
      <c r="DT35" s="636"/>
      <c r="DU35" s="636"/>
      <c r="DV35" s="637"/>
      <c r="DW35" s="630">
        <v>1</v>
      </c>
      <c r="DX35" s="638"/>
      <c r="DY35" s="638"/>
      <c r="DZ35" s="638"/>
      <c r="EA35" s="638"/>
      <c r="EB35" s="638"/>
      <c r="EC35" s="652"/>
    </row>
    <row r="36" spans="2:133" ht="11.25" customHeight="1" x14ac:dyDescent="0.15">
      <c r="B36" s="624" t="s">
        <v>329</v>
      </c>
      <c r="C36" s="625"/>
      <c r="D36" s="625"/>
      <c r="E36" s="625"/>
      <c r="F36" s="625"/>
      <c r="G36" s="625"/>
      <c r="H36" s="625"/>
      <c r="I36" s="625"/>
      <c r="J36" s="625"/>
      <c r="K36" s="625"/>
      <c r="L36" s="625"/>
      <c r="M36" s="625"/>
      <c r="N36" s="625"/>
      <c r="O36" s="625"/>
      <c r="P36" s="625"/>
      <c r="Q36" s="626"/>
      <c r="R36" s="627">
        <v>958023</v>
      </c>
      <c r="S36" s="628"/>
      <c r="T36" s="628"/>
      <c r="U36" s="628"/>
      <c r="V36" s="628"/>
      <c r="W36" s="628"/>
      <c r="X36" s="628"/>
      <c r="Y36" s="629"/>
      <c r="Z36" s="663">
        <v>6.9</v>
      </c>
      <c r="AA36" s="663"/>
      <c r="AB36" s="663"/>
      <c r="AC36" s="663"/>
      <c r="AD36" s="664" t="s">
        <v>130</v>
      </c>
      <c r="AE36" s="664"/>
      <c r="AF36" s="664"/>
      <c r="AG36" s="664"/>
      <c r="AH36" s="664"/>
      <c r="AI36" s="664"/>
      <c r="AJ36" s="664"/>
      <c r="AK36" s="664"/>
      <c r="AL36" s="630" t="s">
        <v>130</v>
      </c>
      <c r="AM36" s="631"/>
      <c r="AN36" s="631"/>
      <c r="AO36" s="665"/>
      <c r="AP36" s="222"/>
      <c r="AQ36" s="670" t="s">
        <v>330</v>
      </c>
      <c r="AR36" s="671"/>
      <c r="AS36" s="671"/>
      <c r="AT36" s="671"/>
      <c r="AU36" s="671"/>
      <c r="AV36" s="671"/>
      <c r="AW36" s="671"/>
      <c r="AX36" s="671"/>
      <c r="AY36" s="672"/>
      <c r="AZ36" s="673">
        <v>966420</v>
      </c>
      <c r="BA36" s="674"/>
      <c r="BB36" s="674"/>
      <c r="BC36" s="674"/>
      <c r="BD36" s="674"/>
      <c r="BE36" s="674"/>
      <c r="BF36" s="675"/>
      <c r="BG36" s="676" t="s">
        <v>331</v>
      </c>
      <c r="BH36" s="677"/>
      <c r="BI36" s="677"/>
      <c r="BJ36" s="677"/>
      <c r="BK36" s="677"/>
      <c r="BL36" s="677"/>
      <c r="BM36" s="677"/>
      <c r="BN36" s="677"/>
      <c r="BO36" s="677"/>
      <c r="BP36" s="677"/>
      <c r="BQ36" s="677"/>
      <c r="BR36" s="677"/>
      <c r="BS36" s="677"/>
      <c r="BT36" s="677"/>
      <c r="BU36" s="678"/>
      <c r="BV36" s="673">
        <v>49549</v>
      </c>
      <c r="BW36" s="674"/>
      <c r="BX36" s="674"/>
      <c r="BY36" s="674"/>
      <c r="BZ36" s="674"/>
      <c r="CA36" s="674"/>
      <c r="CB36" s="675"/>
      <c r="CD36" s="624" t="s">
        <v>332</v>
      </c>
      <c r="CE36" s="625"/>
      <c r="CF36" s="625"/>
      <c r="CG36" s="625"/>
      <c r="CH36" s="625"/>
      <c r="CI36" s="625"/>
      <c r="CJ36" s="625"/>
      <c r="CK36" s="625"/>
      <c r="CL36" s="625"/>
      <c r="CM36" s="625"/>
      <c r="CN36" s="625"/>
      <c r="CO36" s="625"/>
      <c r="CP36" s="625"/>
      <c r="CQ36" s="626"/>
      <c r="CR36" s="627">
        <v>1984105</v>
      </c>
      <c r="CS36" s="628"/>
      <c r="CT36" s="628"/>
      <c r="CU36" s="628"/>
      <c r="CV36" s="628"/>
      <c r="CW36" s="628"/>
      <c r="CX36" s="628"/>
      <c r="CY36" s="629"/>
      <c r="CZ36" s="630">
        <v>14.9</v>
      </c>
      <c r="DA36" s="638"/>
      <c r="DB36" s="638"/>
      <c r="DC36" s="639"/>
      <c r="DD36" s="633">
        <v>1262893</v>
      </c>
      <c r="DE36" s="628"/>
      <c r="DF36" s="628"/>
      <c r="DG36" s="628"/>
      <c r="DH36" s="628"/>
      <c r="DI36" s="628"/>
      <c r="DJ36" s="628"/>
      <c r="DK36" s="629"/>
      <c r="DL36" s="633">
        <v>637867</v>
      </c>
      <c r="DM36" s="628"/>
      <c r="DN36" s="628"/>
      <c r="DO36" s="628"/>
      <c r="DP36" s="628"/>
      <c r="DQ36" s="628"/>
      <c r="DR36" s="628"/>
      <c r="DS36" s="628"/>
      <c r="DT36" s="628"/>
      <c r="DU36" s="628"/>
      <c r="DV36" s="629"/>
      <c r="DW36" s="630">
        <v>10.1</v>
      </c>
      <c r="DX36" s="638"/>
      <c r="DY36" s="638"/>
      <c r="DZ36" s="638"/>
      <c r="EA36" s="638"/>
      <c r="EB36" s="638"/>
      <c r="EC36" s="652"/>
    </row>
    <row r="37" spans="2:133" ht="11.25" customHeight="1" x14ac:dyDescent="0.15">
      <c r="B37" s="624" t="s">
        <v>333</v>
      </c>
      <c r="C37" s="625"/>
      <c r="D37" s="625"/>
      <c r="E37" s="625"/>
      <c r="F37" s="625"/>
      <c r="G37" s="625"/>
      <c r="H37" s="625"/>
      <c r="I37" s="625"/>
      <c r="J37" s="625"/>
      <c r="K37" s="625"/>
      <c r="L37" s="625"/>
      <c r="M37" s="625"/>
      <c r="N37" s="625"/>
      <c r="O37" s="625"/>
      <c r="P37" s="625"/>
      <c r="Q37" s="626"/>
      <c r="R37" s="627">
        <v>282340</v>
      </c>
      <c r="S37" s="628"/>
      <c r="T37" s="628"/>
      <c r="U37" s="628"/>
      <c r="V37" s="628"/>
      <c r="W37" s="628"/>
      <c r="X37" s="628"/>
      <c r="Y37" s="629"/>
      <c r="Z37" s="663">
        <v>2</v>
      </c>
      <c r="AA37" s="663"/>
      <c r="AB37" s="663"/>
      <c r="AC37" s="663"/>
      <c r="AD37" s="664">
        <v>74031</v>
      </c>
      <c r="AE37" s="664"/>
      <c r="AF37" s="664"/>
      <c r="AG37" s="664"/>
      <c r="AH37" s="664"/>
      <c r="AI37" s="664"/>
      <c r="AJ37" s="664"/>
      <c r="AK37" s="664"/>
      <c r="AL37" s="630">
        <v>1.2</v>
      </c>
      <c r="AM37" s="631"/>
      <c r="AN37" s="631"/>
      <c r="AO37" s="665"/>
      <c r="AQ37" s="658" t="s">
        <v>334</v>
      </c>
      <c r="AR37" s="659"/>
      <c r="AS37" s="659"/>
      <c r="AT37" s="659"/>
      <c r="AU37" s="659"/>
      <c r="AV37" s="659"/>
      <c r="AW37" s="659"/>
      <c r="AX37" s="659"/>
      <c r="AY37" s="660"/>
      <c r="AZ37" s="627">
        <v>171631</v>
      </c>
      <c r="BA37" s="628"/>
      <c r="BB37" s="628"/>
      <c r="BC37" s="628"/>
      <c r="BD37" s="636"/>
      <c r="BE37" s="636"/>
      <c r="BF37" s="661"/>
      <c r="BG37" s="624" t="s">
        <v>335</v>
      </c>
      <c r="BH37" s="625"/>
      <c r="BI37" s="625"/>
      <c r="BJ37" s="625"/>
      <c r="BK37" s="625"/>
      <c r="BL37" s="625"/>
      <c r="BM37" s="625"/>
      <c r="BN37" s="625"/>
      <c r="BO37" s="625"/>
      <c r="BP37" s="625"/>
      <c r="BQ37" s="625"/>
      <c r="BR37" s="625"/>
      <c r="BS37" s="625"/>
      <c r="BT37" s="625"/>
      <c r="BU37" s="626"/>
      <c r="BV37" s="627">
        <v>49549</v>
      </c>
      <c r="BW37" s="628"/>
      <c r="BX37" s="628"/>
      <c r="BY37" s="628"/>
      <c r="BZ37" s="628"/>
      <c r="CA37" s="628"/>
      <c r="CB37" s="662"/>
      <c r="CD37" s="624" t="s">
        <v>336</v>
      </c>
      <c r="CE37" s="625"/>
      <c r="CF37" s="625"/>
      <c r="CG37" s="625"/>
      <c r="CH37" s="625"/>
      <c r="CI37" s="625"/>
      <c r="CJ37" s="625"/>
      <c r="CK37" s="625"/>
      <c r="CL37" s="625"/>
      <c r="CM37" s="625"/>
      <c r="CN37" s="625"/>
      <c r="CO37" s="625"/>
      <c r="CP37" s="625"/>
      <c r="CQ37" s="626"/>
      <c r="CR37" s="627">
        <v>688484</v>
      </c>
      <c r="CS37" s="636"/>
      <c r="CT37" s="636"/>
      <c r="CU37" s="636"/>
      <c r="CV37" s="636"/>
      <c r="CW37" s="636"/>
      <c r="CX37" s="636"/>
      <c r="CY37" s="637"/>
      <c r="CZ37" s="630">
        <v>5.2</v>
      </c>
      <c r="DA37" s="638"/>
      <c r="DB37" s="638"/>
      <c r="DC37" s="639"/>
      <c r="DD37" s="633">
        <v>653484</v>
      </c>
      <c r="DE37" s="636"/>
      <c r="DF37" s="636"/>
      <c r="DG37" s="636"/>
      <c r="DH37" s="636"/>
      <c r="DI37" s="636"/>
      <c r="DJ37" s="636"/>
      <c r="DK37" s="637"/>
      <c r="DL37" s="633">
        <v>614253</v>
      </c>
      <c r="DM37" s="636"/>
      <c r="DN37" s="636"/>
      <c r="DO37" s="636"/>
      <c r="DP37" s="636"/>
      <c r="DQ37" s="636"/>
      <c r="DR37" s="636"/>
      <c r="DS37" s="636"/>
      <c r="DT37" s="636"/>
      <c r="DU37" s="636"/>
      <c r="DV37" s="637"/>
      <c r="DW37" s="630">
        <v>9.6999999999999993</v>
      </c>
      <c r="DX37" s="638"/>
      <c r="DY37" s="638"/>
      <c r="DZ37" s="638"/>
      <c r="EA37" s="638"/>
      <c r="EB37" s="638"/>
      <c r="EC37" s="652"/>
    </row>
    <row r="38" spans="2:133" ht="11.25" customHeight="1" x14ac:dyDescent="0.15">
      <c r="B38" s="624" t="s">
        <v>337</v>
      </c>
      <c r="C38" s="625"/>
      <c r="D38" s="625"/>
      <c r="E38" s="625"/>
      <c r="F38" s="625"/>
      <c r="G38" s="625"/>
      <c r="H38" s="625"/>
      <c r="I38" s="625"/>
      <c r="J38" s="625"/>
      <c r="K38" s="625"/>
      <c r="L38" s="625"/>
      <c r="M38" s="625"/>
      <c r="N38" s="625"/>
      <c r="O38" s="625"/>
      <c r="P38" s="625"/>
      <c r="Q38" s="626"/>
      <c r="R38" s="627">
        <v>929027</v>
      </c>
      <c r="S38" s="628"/>
      <c r="T38" s="628"/>
      <c r="U38" s="628"/>
      <c r="V38" s="628"/>
      <c r="W38" s="628"/>
      <c r="X38" s="628"/>
      <c r="Y38" s="629"/>
      <c r="Z38" s="663">
        <v>6.7</v>
      </c>
      <c r="AA38" s="663"/>
      <c r="AB38" s="663"/>
      <c r="AC38" s="663"/>
      <c r="AD38" s="664" t="s">
        <v>236</v>
      </c>
      <c r="AE38" s="664"/>
      <c r="AF38" s="664"/>
      <c r="AG38" s="664"/>
      <c r="AH38" s="664"/>
      <c r="AI38" s="664"/>
      <c r="AJ38" s="664"/>
      <c r="AK38" s="664"/>
      <c r="AL38" s="630" t="s">
        <v>236</v>
      </c>
      <c r="AM38" s="631"/>
      <c r="AN38" s="631"/>
      <c r="AO38" s="665"/>
      <c r="AQ38" s="658" t="s">
        <v>338</v>
      </c>
      <c r="AR38" s="659"/>
      <c r="AS38" s="659"/>
      <c r="AT38" s="659"/>
      <c r="AU38" s="659"/>
      <c r="AV38" s="659"/>
      <c r="AW38" s="659"/>
      <c r="AX38" s="659"/>
      <c r="AY38" s="660"/>
      <c r="AZ38" s="627">
        <v>94126</v>
      </c>
      <c r="BA38" s="628"/>
      <c r="BB38" s="628"/>
      <c r="BC38" s="628"/>
      <c r="BD38" s="636"/>
      <c r="BE38" s="636"/>
      <c r="BF38" s="661"/>
      <c r="BG38" s="624" t="s">
        <v>339</v>
      </c>
      <c r="BH38" s="625"/>
      <c r="BI38" s="625"/>
      <c r="BJ38" s="625"/>
      <c r="BK38" s="625"/>
      <c r="BL38" s="625"/>
      <c r="BM38" s="625"/>
      <c r="BN38" s="625"/>
      <c r="BO38" s="625"/>
      <c r="BP38" s="625"/>
      <c r="BQ38" s="625"/>
      <c r="BR38" s="625"/>
      <c r="BS38" s="625"/>
      <c r="BT38" s="625"/>
      <c r="BU38" s="626"/>
      <c r="BV38" s="627">
        <v>2197</v>
      </c>
      <c r="BW38" s="628"/>
      <c r="BX38" s="628"/>
      <c r="BY38" s="628"/>
      <c r="BZ38" s="628"/>
      <c r="CA38" s="628"/>
      <c r="CB38" s="662"/>
      <c r="CD38" s="624" t="s">
        <v>340</v>
      </c>
      <c r="CE38" s="625"/>
      <c r="CF38" s="625"/>
      <c r="CG38" s="625"/>
      <c r="CH38" s="625"/>
      <c r="CI38" s="625"/>
      <c r="CJ38" s="625"/>
      <c r="CK38" s="625"/>
      <c r="CL38" s="625"/>
      <c r="CM38" s="625"/>
      <c r="CN38" s="625"/>
      <c r="CO38" s="625"/>
      <c r="CP38" s="625"/>
      <c r="CQ38" s="626"/>
      <c r="CR38" s="627">
        <v>957935</v>
      </c>
      <c r="CS38" s="628"/>
      <c r="CT38" s="628"/>
      <c r="CU38" s="628"/>
      <c r="CV38" s="628"/>
      <c r="CW38" s="628"/>
      <c r="CX38" s="628"/>
      <c r="CY38" s="629"/>
      <c r="CZ38" s="630">
        <v>7.2</v>
      </c>
      <c r="DA38" s="638"/>
      <c r="DB38" s="638"/>
      <c r="DC38" s="639"/>
      <c r="DD38" s="633">
        <v>626954</v>
      </c>
      <c r="DE38" s="628"/>
      <c r="DF38" s="628"/>
      <c r="DG38" s="628"/>
      <c r="DH38" s="628"/>
      <c r="DI38" s="628"/>
      <c r="DJ38" s="628"/>
      <c r="DK38" s="629"/>
      <c r="DL38" s="633">
        <v>364599</v>
      </c>
      <c r="DM38" s="628"/>
      <c r="DN38" s="628"/>
      <c r="DO38" s="628"/>
      <c r="DP38" s="628"/>
      <c r="DQ38" s="628"/>
      <c r="DR38" s="628"/>
      <c r="DS38" s="628"/>
      <c r="DT38" s="628"/>
      <c r="DU38" s="628"/>
      <c r="DV38" s="629"/>
      <c r="DW38" s="630">
        <v>5.8</v>
      </c>
      <c r="DX38" s="638"/>
      <c r="DY38" s="638"/>
      <c r="DZ38" s="638"/>
      <c r="EA38" s="638"/>
      <c r="EB38" s="638"/>
      <c r="EC38" s="652"/>
    </row>
    <row r="39" spans="2:133" ht="11.25" customHeight="1" x14ac:dyDescent="0.15">
      <c r="B39" s="624" t="s">
        <v>341</v>
      </c>
      <c r="C39" s="625"/>
      <c r="D39" s="625"/>
      <c r="E39" s="625"/>
      <c r="F39" s="625"/>
      <c r="G39" s="625"/>
      <c r="H39" s="625"/>
      <c r="I39" s="625"/>
      <c r="J39" s="625"/>
      <c r="K39" s="625"/>
      <c r="L39" s="625"/>
      <c r="M39" s="625"/>
      <c r="N39" s="625"/>
      <c r="O39" s="625"/>
      <c r="P39" s="625"/>
      <c r="Q39" s="626"/>
      <c r="R39" s="627" t="s">
        <v>130</v>
      </c>
      <c r="S39" s="628"/>
      <c r="T39" s="628"/>
      <c r="U39" s="628"/>
      <c r="V39" s="628"/>
      <c r="W39" s="628"/>
      <c r="X39" s="628"/>
      <c r="Y39" s="629"/>
      <c r="Z39" s="663" t="s">
        <v>236</v>
      </c>
      <c r="AA39" s="663"/>
      <c r="AB39" s="663"/>
      <c r="AC39" s="663"/>
      <c r="AD39" s="664" t="s">
        <v>130</v>
      </c>
      <c r="AE39" s="664"/>
      <c r="AF39" s="664"/>
      <c r="AG39" s="664"/>
      <c r="AH39" s="664"/>
      <c r="AI39" s="664"/>
      <c r="AJ39" s="664"/>
      <c r="AK39" s="664"/>
      <c r="AL39" s="630" t="s">
        <v>236</v>
      </c>
      <c r="AM39" s="631"/>
      <c r="AN39" s="631"/>
      <c r="AO39" s="665"/>
      <c r="AQ39" s="658" t="s">
        <v>342</v>
      </c>
      <c r="AR39" s="659"/>
      <c r="AS39" s="659"/>
      <c r="AT39" s="659"/>
      <c r="AU39" s="659"/>
      <c r="AV39" s="659"/>
      <c r="AW39" s="659"/>
      <c r="AX39" s="659"/>
      <c r="AY39" s="660"/>
      <c r="AZ39" s="627">
        <v>8485</v>
      </c>
      <c r="BA39" s="628"/>
      <c r="BB39" s="628"/>
      <c r="BC39" s="628"/>
      <c r="BD39" s="636"/>
      <c r="BE39" s="636"/>
      <c r="BF39" s="661"/>
      <c r="BG39" s="624" t="s">
        <v>343</v>
      </c>
      <c r="BH39" s="625"/>
      <c r="BI39" s="625"/>
      <c r="BJ39" s="625"/>
      <c r="BK39" s="625"/>
      <c r="BL39" s="625"/>
      <c r="BM39" s="625"/>
      <c r="BN39" s="625"/>
      <c r="BO39" s="625"/>
      <c r="BP39" s="625"/>
      <c r="BQ39" s="625"/>
      <c r="BR39" s="625"/>
      <c r="BS39" s="625"/>
      <c r="BT39" s="625"/>
      <c r="BU39" s="626"/>
      <c r="BV39" s="627">
        <v>3269</v>
      </c>
      <c r="BW39" s="628"/>
      <c r="BX39" s="628"/>
      <c r="BY39" s="628"/>
      <c r="BZ39" s="628"/>
      <c r="CA39" s="628"/>
      <c r="CB39" s="662"/>
      <c r="CD39" s="624" t="s">
        <v>344</v>
      </c>
      <c r="CE39" s="625"/>
      <c r="CF39" s="625"/>
      <c r="CG39" s="625"/>
      <c r="CH39" s="625"/>
      <c r="CI39" s="625"/>
      <c r="CJ39" s="625"/>
      <c r="CK39" s="625"/>
      <c r="CL39" s="625"/>
      <c r="CM39" s="625"/>
      <c r="CN39" s="625"/>
      <c r="CO39" s="625"/>
      <c r="CP39" s="625"/>
      <c r="CQ39" s="626"/>
      <c r="CR39" s="627">
        <v>1404672</v>
      </c>
      <c r="CS39" s="636"/>
      <c r="CT39" s="636"/>
      <c r="CU39" s="636"/>
      <c r="CV39" s="636"/>
      <c r="CW39" s="636"/>
      <c r="CX39" s="636"/>
      <c r="CY39" s="637"/>
      <c r="CZ39" s="630">
        <v>10.5</v>
      </c>
      <c r="DA39" s="638"/>
      <c r="DB39" s="638"/>
      <c r="DC39" s="639"/>
      <c r="DD39" s="633">
        <v>1332836</v>
      </c>
      <c r="DE39" s="636"/>
      <c r="DF39" s="636"/>
      <c r="DG39" s="636"/>
      <c r="DH39" s="636"/>
      <c r="DI39" s="636"/>
      <c r="DJ39" s="636"/>
      <c r="DK39" s="637"/>
      <c r="DL39" s="633" t="s">
        <v>236</v>
      </c>
      <c r="DM39" s="636"/>
      <c r="DN39" s="636"/>
      <c r="DO39" s="636"/>
      <c r="DP39" s="636"/>
      <c r="DQ39" s="636"/>
      <c r="DR39" s="636"/>
      <c r="DS39" s="636"/>
      <c r="DT39" s="636"/>
      <c r="DU39" s="636"/>
      <c r="DV39" s="637"/>
      <c r="DW39" s="630" t="s">
        <v>236</v>
      </c>
      <c r="DX39" s="638"/>
      <c r="DY39" s="638"/>
      <c r="DZ39" s="638"/>
      <c r="EA39" s="638"/>
      <c r="EB39" s="638"/>
      <c r="EC39" s="652"/>
    </row>
    <row r="40" spans="2:133" ht="11.25" customHeight="1" x14ac:dyDescent="0.15">
      <c r="B40" s="624" t="s">
        <v>345</v>
      </c>
      <c r="C40" s="625"/>
      <c r="D40" s="625"/>
      <c r="E40" s="625"/>
      <c r="F40" s="625"/>
      <c r="G40" s="625"/>
      <c r="H40" s="625"/>
      <c r="I40" s="625"/>
      <c r="J40" s="625"/>
      <c r="K40" s="625"/>
      <c r="L40" s="625"/>
      <c r="M40" s="625"/>
      <c r="N40" s="625"/>
      <c r="O40" s="625"/>
      <c r="P40" s="625"/>
      <c r="Q40" s="626"/>
      <c r="R40" s="627">
        <v>125927</v>
      </c>
      <c r="S40" s="628"/>
      <c r="T40" s="628"/>
      <c r="U40" s="628"/>
      <c r="V40" s="628"/>
      <c r="W40" s="628"/>
      <c r="X40" s="628"/>
      <c r="Y40" s="629"/>
      <c r="Z40" s="663">
        <v>0.9</v>
      </c>
      <c r="AA40" s="663"/>
      <c r="AB40" s="663"/>
      <c r="AC40" s="663"/>
      <c r="AD40" s="664" t="s">
        <v>130</v>
      </c>
      <c r="AE40" s="664"/>
      <c r="AF40" s="664"/>
      <c r="AG40" s="664"/>
      <c r="AH40" s="664"/>
      <c r="AI40" s="664"/>
      <c r="AJ40" s="664"/>
      <c r="AK40" s="664"/>
      <c r="AL40" s="630" t="s">
        <v>236</v>
      </c>
      <c r="AM40" s="631"/>
      <c r="AN40" s="631"/>
      <c r="AO40" s="665"/>
      <c r="AQ40" s="658" t="s">
        <v>346</v>
      </c>
      <c r="AR40" s="659"/>
      <c r="AS40" s="659"/>
      <c r="AT40" s="659"/>
      <c r="AU40" s="659"/>
      <c r="AV40" s="659"/>
      <c r="AW40" s="659"/>
      <c r="AX40" s="659"/>
      <c r="AY40" s="660"/>
      <c r="AZ40" s="627" t="s">
        <v>236</v>
      </c>
      <c r="BA40" s="628"/>
      <c r="BB40" s="628"/>
      <c r="BC40" s="628"/>
      <c r="BD40" s="636"/>
      <c r="BE40" s="636"/>
      <c r="BF40" s="661"/>
      <c r="BG40" s="666" t="s">
        <v>347</v>
      </c>
      <c r="BH40" s="667"/>
      <c r="BI40" s="667"/>
      <c r="BJ40" s="667"/>
      <c r="BK40" s="667"/>
      <c r="BL40" s="223"/>
      <c r="BM40" s="625" t="s">
        <v>348</v>
      </c>
      <c r="BN40" s="625"/>
      <c r="BO40" s="625"/>
      <c r="BP40" s="625"/>
      <c r="BQ40" s="625"/>
      <c r="BR40" s="625"/>
      <c r="BS40" s="625"/>
      <c r="BT40" s="625"/>
      <c r="BU40" s="626"/>
      <c r="BV40" s="627">
        <v>108</v>
      </c>
      <c r="BW40" s="628"/>
      <c r="BX40" s="628"/>
      <c r="BY40" s="628"/>
      <c r="BZ40" s="628"/>
      <c r="CA40" s="628"/>
      <c r="CB40" s="662"/>
      <c r="CD40" s="624" t="s">
        <v>349</v>
      </c>
      <c r="CE40" s="625"/>
      <c r="CF40" s="625"/>
      <c r="CG40" s="625"/>
      <c r="CH40" s="625"/>
      <c r="CI40" s="625"/>
      <c r="CJ40" s="625"/>
      <c r="CK40" s="625"/>
      <c r="CL40" s="625"/>
      <c r="CM40" s="625"/>
      <c r="CN40" s="625"/>
      <c r="CO40" s="625"/>
      <c r="CP40" s="625"/>
      <c r="CQ40" s="626"/>
      <c r="CR40" s="627">
        <v>1152</v>
      </c>
      <c r="CS40" s="628"/>
      <c r="CT40" s="628"/>
      <c r="CU40" s="628"/>
      <c r="CV40" s="628"/>
      <c r="CW40" s="628"/>
      <c r="CX40" s="628"/>
      <c r="CY40" s="629"/>
      <c r="CZ40" s="630">
        <v>0</v>
      </c>
      <c r="DA40" s="638"/>
      <c r="DB40" s="638"/>
      <c r="DC40" s="639"/>
      <c r="DD40" s="633">
        <v>1152</v>
      </c>
      <c r="DE40" s="628"/>
      <c r="DF40" s="628"/>
      <c r="DG40" s="628"/>
      <c r="DH40" s="628"/>
      <c r="DI40" s="628"/>
      <c r="DJ40" s="628"/>
      <c r="DK40" s="629"/>
      <c r="DL40" s="633" t="s">
        <v>236</v>
      </c>
      <c r="DM40" s="628"/>
      <c r="DN40" s="628"/>
      <c r="DO40" s="628"/>
      <c r="DP40" s="628"/>
      <c r="DQ40" s="628"/>
      <c r="DR40" s="628"/>
      <c r="DS40" s="628"/>
      <c r="DT40" s="628"/>
      <c r="DU40" s="628"/>
      <c r="DV40" s="629"/>
      <c r="DW40" s="630" t="s">
        <v>130</v>
      </c>
      <c r="DX40" s="638"/>
      <c r="DY40" s="638"/>
      <c r="DZ40" s="638"/>
      <c r="EA40" s="638"/>
      <c r="EB40" s="638"/>
      <c r="EC40" s="652"/>
    </row>
    <row r="41" spans="2:133" ht="11.25" customHeight="1" x14ac:dyDescent="0.15">
      <c r="B41" s="608" t="s">
        <v>350</v>
      </c>
      <c r="C41" s="609"/>
      <c r="D41" s="609"/>
      <c r="E41" s="609"/>
      <c r="F41" s="609"/>
      <c r="G41" s="609"/>
      <c r="H41" s="609"/>
      <c r="I41" s="609"/>
      <c r="J41" s="609"/>
      <c r="K41" s="609"/>
      <c r="L41" s="609"/>
      <c r="M41" s="609"/>
      <c r="N41" s="609"/>
      <c r="O41" s="609"/>
      <c r="P41" s="609"/>
      <c r="Q41" s="610"/>
      <c r="R41" s="611">
        <v>13965125</v>
      </c>
      <c r="S41" s="649"/>
      <c r="T41" s="649"/>
      <c r="U41" s="649"/>
      <c r="V41" s="649"/>
      <c r="W41" s="649"/>
      <c r="X41" s="649"/>
      <c r="Y41" s="653"/>
      <c r="Z41" s="654">
        <v>100</v>
      </c>
      <c r="AA41" s="654"/>
      <c r="AB41" s="654"/>
      <c r="AC41" s="654"/>
      <c r="AD41" s="655">
        <v>6210462</v>
      </c>
      <c r="AE41" s="655"/>
      <c r="AF41" s="655"/>
      <c r="AG41" s="655"/>
      <c r="AH41" s="655"/>
      <c r="AI41" s="655"/>
      <c r="AJ41" s="655"/>
      <c r="AK41" s="655"/>
      <c r="AL41" s="614">
        <v>100</v>
      </c>
      <c r="AM41" s="656"/>
      <c r="AN41" s="656"/>
      <c r="AO41" s="657"/>
      <c r="AQ41" s="658" t="s">
        <v>351</v>
      </c>
      <c r="AR41" s="659"/>
      <c r="AS41" s="659"/>
      <c r="AT41" s="659"/>
      <c r="AU41" s="659"/>
      <c r="AV41" s="659"/>
      <c r="AW41" s="659"/>
      <c r="AX41" s="659"/>
      <c r="AY41" s="660"/>
      <c r="AZ41" s="627">
        <v>115542</v>
      </c>
      <c r="BA41" s="628"/>
      <c r="BB41" s="628"/>
      <c r="BC41" s="628"/>
      <c r="BD41" s="636"/>
      <c r="BE41" s="636"/>
      <c r="BF41" s="661"/>
      <c r="BG41" s="666"/>
      <c r="BH41" s="667"/>
      <c r="BI41" s="667"/>
      <c r="BJ41" s="667"/>
      <c r="BK41" s="667"/>
      <c r="BL41" s="223"/>
      <c r="BM41" s="625" t="s">
        <v>352</v>
      </c>
      <c r="BN41" s="625"/>
      <c r="BO41" s="625"/>
      <c r="BP41" s="625"/>
      <c r="BQ41" s="625"/>
      <c r="BR41" s="625"/>
      <c r="BS41" s="625"/>
      <c r="BT41" s="625"/>
      <c r="BU41" s="626"/>
      <c r="BV41" s="627" t="s">
        <v>130</v>
      </c>
      <c r="BW41" s="628"/>
      <c r="BX41" s="628"/>
      <c r="BY41" s="628"/>
      <c r="BZ41" s="628"/>
      <c r="CA41" s="628"/>
      <c r="CB41" s="662"/>
      <c r="CD41" s="624" t="s">
        <v>353</v>
      </c>
      <c r="CE41" s="625"/>
      <c r="CF41" s="625"/>
      <c r="CG41" s="625"/>
      <c r="CH41" s="625"/>
      <c r="CI41" s="625"/>
      <c r="CJ41" s="625"/>
      <c r="CK41" s="625"/>
      <c r="CL41" s="625"/>
      <c r="CM41" s="625"/>
      <c r="CN41" s="625"/>
      <c r="CO41" s="625"/>
      <c r="CP41" s="625"/>
      <c r="CQ41" s="626"/>
      <c r="CR41" s="627" t="s">
        <v>236</v>
      </c>
      <c r="CS41" s="636"/>
      <c r="CT41" s="636"/>
      <c r="CU41" s="636"/>
      <c r="CV41" s="636"/>
      <c r="CW41" s="636"/>
      <c r="CX41" s="636"/>
      <c r="CY41" s="637"/>
      <c r="CZ41" s="630" t="s">
        <v>130</v>
      </c>
      <c r="DA41" s="638"/>
      <c r="DB41" s="638"/>
      <c r="DC41" s="639"/>
      <c r="DD41" s="633" t="s">
        <v>130</v>
      </c>
      <c r="DE41" s="636"/>
      <c r="DF41" s="636"/>
      <c r="DG41" s="636"/>
      <c r="DH41" s="636"/>
      <c r="DI41" s="636"/>
      <c r="DJ41" s="636"/>
      <c r="DK41" s="637"/>
      <c r="DL41" s="605"/>
      <c r="DM41" s="606"/>
      <c r="DN41" s="606"/>
      <c r="DO41" s="606"/>
      <c r="DP41" s="606"/>
      <c r="DQ41" s="606"/>
      <c r="DR41" s="606"/>
      <c r="DS41" s="606"/>
      <c r="DT41" s="606"/>
      <c r="DU41" s="606"/>
      <c r="DV41" s="607"/>
      <c r="DW41" s="602"/>
      <c r="DX41" s="603"/>
      <c r="DY41" s="603"/>
      <c r="DZ41" s="603"/>
      <c r="EA41" s="603"/>
      <c r="EB41" s="603"/>
      <c r="EC41" s="604"/>
    </row>
    <row r="42" spans="2:133" ht="11.25" customHeight="1" x14ac:dyDescent="0.15">
      <c r="AQ42" s="646" t="s">
        <v>354</v>
      </c>
      <c r="AR42" s="647"/>
      <c r="AS42" s="647"/>
      <c r="AT42" s="647"/>
      <c r="AU42" s="647"/>
      <c r="AV42" s="647"/>
      <c r="AW42" s="647"/>
      <c r="AX42" s="647"/>
      <c r="AY42" s="648"/>
      <c r="AZ42" s="611">
        <v>576636</v>
      </c>
      <c r="BA42" s="649"/>
      <c r="BB42" s="649"/>
      <c r="BC42" s="649"/>
      <c r="BD42" s="612"/>
      <c r="BE42" s="612"/>
      <c r="BF42" s="650"/>
      <c r="BG42" s="668"/>
      <c r="BH42" s="669"/>
      <c r="BI42" s="669"/>
      <c r="BJ42" s="669"/>
      <c r="BK42" s="669"/>
      <c r="BL42" s="224"/>
      <c r="BM42" s="609" t="s">
        <v>355</v>
      </c>
      <c r="BN42" s="609"/>
      <c r="BO42" s="609"/>
      <c r="BP42" s="609"/>
      <c r="BQ42" s="609"/>
      <c r="BR42" s="609"/>
      <c r="BS42" s="609"/>
      <c r="BT42" s="609"/>
      <c r="BU42" s="610"/>
      <c r="BV42" s="611">
        <v>375</v>
      </c>
      <c r="BW42" s="649"/>
      <c r="BX42" s="649"/>
      <c r="BY42" s="649"/>
      <c r="BZ42" s="649"/>
      <c r="CA42" s="649"/>
      <c r="CB42" s="651"/>
      <c r="CD42" s="624" t="s">
        <v>356</v>
      </c>
      <c r="CE42" s="625"/>
      <c r="CF42" s="625"/>
      <c r="CG42" s="625"/>
      <c r="CH42" s="625"/>
      <c r="CI42" s="625"/>
      <c r="CJ42" s="625"/>
      <c r="CK42" s="625"/>
      <c r="CL42" s="625"/>
      <c r="CM42" s="625"/>
      <c r="CN42" s="625"/>
      <c r="CO42" s="625"/>
      <c r="CP42" s="625"/>
      <c r="CQ42" s="626"/>
      <c r="CR42" s="627">
        <v>2557785</v>
      </c>
      <c r="CS42" s="636"/>
      <c r="CT42" s="636"/>
      <c r="CU42" s="636"/>
      <c r="CV42" s="636"/>
      <c r="CW42" s="636"/>
      <c r="CX42" s="636"/>
      <c r="CY42" s="637"/>
      <c r="CZ42" s="630">
        <v>19.2</v>
      </c>
      <c r="DA42" s="638"/>
      <c r="DB42" s="638"/>
      <c r="DC42" s="639"/>
      <c r="DD42" s="633">
        <v>628188</v>
      </c>
      <c r="DE42" s="636"/>
      <c r="DF42" s="636"/>
      <c r="DG42" s="636"/>
      <c r="DH42" s="636"/>
      <c r="DI42" s="636"/>
      <c r="DJ42" s="636"/>
      <c r="DK42" s="637"/>
      <c r="DL42" s="605"/>
      <c r="DM42" s="606"/>
      <c r="DN42" s="606"/>
      <c r="DO42" s="606"/>
      <c r="DP42" s="606"/>
      <c r="DQ42" s="606"/>
      <c r="DR42" s="606"/>
      <c r="DS42" s="606"/>
      <c r="DT42" s="606"/>
      <c r="DU42" s="606"/>
      <c r="DV42" s="607"/>
      <c r="DW42" s="602"/>
      <c r="DX42" s="603"/>
      <c r="DY42" s="603"/>
      <c r="DZ42" s="603"/>
      <c r="EA42" s="603"/>
      <c r="EB42" s="603"/>
      <c r="EC42" s="604"/>
    </row>
    <row r="43" spans="2:133" ht="11.25" customHeight="1" x14ac:dyDescent="0.15">
      <c r="B43" s="214" t="s">
        <v>357</v>
      </c>
      <c r="CD43" s="624" t="s">
        <v>358</v>
      </c>
      <c r="CE43" s="625"/>
      <c r="CF43" s="625"/>
      <c r="CG43" s="625"/>
      <c r="CH43" s="625"/>
      <c r="CI43" s="625"/>
      <c r="CJ43" s="625"/>
      <c r="CK43" s="625"/>
      <c r="CL43" s="625"/>
      <c r="CM43" s="625"/>
      <c r="CN43" s="625"/>
      <c r="CO43" s="625"/>
      <c r="CP43" s="625"/>
      <c r="CQ43" s="626"/>
      <c r="CR43" s="627">
        <v>4619</v>
      </c>
      <c r="CS43" s="636"/>
      <c r="CT43" s="636"/>
      <c r="CU43" s="636"/>
      <c r="CV43" s="636"/>
      <c r="CW43" s="636"/>
      <c r="CX43" s="636"/>
      <c r="CY43" s="637"/>
      <c r="CZ43" s="630">
        <v>0</v>
      </c>
      <c r="DA43" s="638"/>
      <c r="DB43" s="638"/>
      <c r="DC43" s="639"/>
      <c r="DD43" s="633">
        <v>4419</v>
      </c>
      <c r="DE43" s="636"/>
      <c r="DF43" s="636"/>
      <c r="DG43" s="636"/>
      <c r="DH43" s="636"/>
      <c r="DI43" s="636"/>
      <c r="DJ43" s="636"/>
      <c r="DK43" s="637"/>
      <c r="DL43" s="605"/>
      <c r="DM43" s="606"/>
      <c r="DN43" s="606"/>
      <c r="DO43" s="606"/>
      <c r="DP43" s="606"/>
      <c r="DQ43" s="606"/>
      <c r="DR43" s="606"/>
      <c r="DS43" s="606"/>
      <c r="DT43" s="606"/>
      <c r="DU43" s="606"/>
      <c r="DV43" s="607"/>
      <c r="DW43" s="602"/>
      <c r="DX43" s="603"/>
      <c r="DY43" s="603"/>
      <c r="DZ43" s="603"/>
      <c r="EA43" s="603"/>
      <c r="EB43" s="603"/>
      <c r="EC43" s="604"/>
    </row>
    <row r="44" spans="2:133" ht="11.25" customHeight="1" x14ac:dyDescent="0.15">
      <c r="B44" s="634" t="s">
        <v>359</v>
      </c>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c r="AO44" s="634"/>
      <c r="AP44" s="634"/>
      <c r="AQ44" s="634"/>
      <c r="AR44" s="634"/>
      <c r="AS44" s="634"/>
      <c r="AT44" s="634"/>
      <c r="AU44" s="634"/>
      <c r="AV44" s="634"/>
      <c r="AW44" s="634"/>
      <c r="AX44" s="634"/>
      <c r="AY44" s="634"/>
      <c r="AZ44" s="634"/>
      <c r="BA44" s="634"/>
      <c r="BB44" s="634"/>
      <c r="BC44" s="634"/>
      <c r="BD44" s="634"/>
      <c r="BE44" s="634"/>
      <c r="BF44" s="634"/>
      <c r="BG44" s="634"/>
      <c r="BH44" s="634"/>
      <c r="BI44" s="634"/>
      <c r="BJ44" s="634"/>
      <c r="BK44" s="634"/>
      <c r="BL44" s="634"/>
      <c r="BM44" s="634"/>
      <c r="BN44" s="634"/>
      <c r="BO44" s="634"/>
      <c r="BP44" s="634"/>
      <c r="BQ44" s="634"/>
      <c r="BR44" s="634"/>
      <c r="BS44" s="634"/>
      <c r="BT44" s="634"/>
      <c r="BU44" s="634"/>
      <c r="BV44" s="634"/>
      <c r="BW44" s="634"/>
      <c r="BX44" s="634"/>
      <c r="BY44" s="634"/>
      <c r="BZ44" s="634"/>
      <c r="CA44" s="634"/>
      <c r="CB44" s="634"/>
      <c r="CC44" s="635"/>
      <c r="CD44" s="640" t="s">
        <v>307</v>
      </c>
      <c r="CE44" s="641"/>
      <c r="CF44" s="624" t="s">
        <v>360</v>
      </c>
      <c r="CG44" s="625"/>
      <c r="CH44" s="625"/>
      <c r="CI44" s="625"/>
      <c r="CJ44" s="625"/>
      <c r="CK44" s="625"/>
      <c r="CL44" s="625"/>
      <c r="CM44" s="625"/>
      <c r="CN44" s="625"/>
      <c r="CO44" s="625"/>
      <c r="CP44" s="625"/>
      <c r="CQ44" s="626"/>
      <c r="CR44" s="627">
        <v>2394795</v>
      </c>
      <c r="CS44" s="628"/>
      <c r="CT44" s="628"/>
      <c r="CU44" s="628"/>
      <c r="CV44" s="628"/>
      <c r="CW44" s="628"/>
      <c r="CX44" s="628"/>
      <c r="CY44" s="629"/>
      <c r="CZ44" s="630">
        <v>18</v>
      </c>
      <c r="DA44" s="631"/>
      <c r="DB44" s="631"/>
      <c r="DC44" s="632"/>
      <c r="DD44" s="633">
        <v>468198</v>
      </c>
      <c r="DE44" s="628"/>
      <c r="DF44" s="628"/>
      <c r="DG44" s="628"/>
      <c r="DH44" s="628"/>
      <c r="DI44" s="628"/>
      <c r="DJ44" s="628"/>
      <c r="DK44" s="629"/>
      <c r="DL44" s="605"/>
      <c r="DM44" s="606"/>
      <c r="DN44" s="606"/>
      <c r="DO44" s="606"/>
      <c r="DP44" s="606"/>
      <c r="DQ44" s="606"/>
      <c r="DR44" s="606"/>
      <c r="DS44" s="606"/>
      <c r="DT44" s="606"/>
      <c r="DU44" s="606"/>
      <c r="DV44" s="607"/>
      <c r="DW44" s="602"/>
      <c r="DX44" s="603"/>
      <c r="DY44" s="603"/>
      <c r="DZ44" s="603"/>
      <c r="EA44" s="603"/>
      <c r="EB44" s="603"/>
      <c r="EC44" s="604"/>
    </row>
    <row r="45" spans="2:133" ht="11.25" customHeight="1" x14ac:dyDescent="0.15">
      <c r="B45" s="634" t="s">
        <v>361</v>
      </c>
      <c r="C45" s="634"/>
      <c r="D45" s="634"/>
      <c r="E45" s="634"/>
      <c r="F45" s="634"/>
      <c r="G45" s="634"/>
      <c r="H45" s="634"/>
      <c r="I45" s="634"/>
      <c r="J45" s="634"/>
      <c r="K45" s="634"/>
      <c r="L45" s="634"/>
      <c r="M45" s="634"/>
      <c r="N45" s="634"/>
      <c r="O45" s="634"/>
      <c r="P45" s="634"/>
      <c r="Q45" s="634"/>
      <c r="R45" s="634"/>
      <c r="S45" s="634"/>
      <c r="T45" s="634"/>
      <c r="U45" s="634"/>
      <c r="V45" s="634"/>
      <c r="W45" s="634"/>
      <c r="X45" s="634"/>
      <c r="Y45" s="634"/>
      <c r="Z45" s="634"/>
      <c r="AA45" s="634"/>
      <c r="AB45" s="634"/>
      <c r="AC45" s="634"/>
      <c r="AD45" s="634"/>
      <c r="AE45" s="634"/>
      <c r="AF45" s="634"/>
      <c r="AG45" s="634"/>
      <c r="AH45" s="634"/>
      <c r="AI45" s="634"/>
      <c r="AJ45" s="634"/>
      <c r="AK45" s="634"/>
      <c r="AL45" s="634"/>
      <c r="AM45" s="634"/>
      <c r="AN45" s="634"/>
      <c r="AO45" s="634"/>
      <c r="AP45" s="634"/>
      <c r="AQ45" s="634"/>
      <c r="AR45" s="634"/>
      <c r="AS45" s="634"/>
      <c r="AT45" s="634"/>
      <c r="AU45" s="634"/>
      <c r="AV45" s="634"/>
      <c r="AW45" s="634"/>
      <c r="AX45" s="634"/>
      <c r="AY45" s="634"/>
      <c r="AZ45" s="634"/>
      <c r="BA45" s="634"/>
      <c r="BB45" s="634"/>
      <c r="BC45" s="634"/>
      <c r="BD45" s="634"/>
      <c r="BE45" s="634"/>
      <c r="BF45" s="634"/>
      <c r="BG45" s="634"/>
      <c r="BH45" s="634"/>
      <c r="BI45" s="634"/>
      <c r="BJ45" s="634"/>
      <c r="BK45" s="634"/>
      <c r="BL45" s="634"/>
      <c r="BM45" s="634"/>
      <c r="BN45" s="634"/>
      <c r="BO45" s="634"/>
      <c r="BP45" s="634"/>
      <c r="BQ45" s="634"/>
      <c r="BR45" s="634"/>
      <c r="BS45" s="634"/>
      <c r="BT45" s="634"/>
      <c r="BU45" s="634"/>
      <c r="BV45" s="634"/>
      <c r="BW45" s="634"/>
      <c r="BX45" s="634"/>
      <c r="BY45" s="634"/>
      <c r="BZ45" s="634"/>
      <c r="CA45" s="634"/>
      <c r="CB45" s="634"/>
      <c r="CC45" s="635"/>
      <c r="CD45" s="642"/>
      <c r="CE45" s="643"/>
      <c r="CF45" s="624" t="s">
        <v>362</v>
      </c>
      <c r="CG45" s="625"/>
      <c r="CH45" s="625"/>
      <c r="CI45" s="625"/>
      <c r="CJ45" s="625"/>
      <c r="CK45" s="625"/>
      <c r="CL45" s="625"/>
      <c r="CM45" s="625"/>
      <c r="CN45" s="625"/>
      <c r="CO45" s="625"/>
      <c r="CP45" s="625"/>
      <c r="CQ45" s="626"/>
      <c r="CR45" s="627">
        <v>1175660</v>
      </c>
      <c r="CS45" s="636"/>
      <c r="CT45" s="636"/>
      <c r="CU45" s="636"/>
      <c r="CV45" s="636"/>
      <c r="CW45" s="636"/>
      <c r="CX45" s="636"/>
      <c r="CY45" s="637"/>
      <c r="CZ45" s="630">
        <v>8.8000000000000007</v>
      </c>
      <c r="DA45" s="638"/>
      <c r="DB45" s="638"/>
      <c r="DC45" s="639"/>
      <c r="DD45" s="633">
        <v>217572</v>
      </c>
      <c r="DE45" s="636"/>
      <c r="DF45" s="636"/>
      <c r="DG45" s="636"/>
      <c r="DH45" s="636"/>
      <c r="DI45" s="636"/>
      <c r="DJ45" s="636"/>
      <c r="DK45" s="637"/>
      <c r="DL45" s="605"/>
      <c r="DM45" s="606"/>
      <c r="DN45" s="606"/>
      <c r="DO45" s="606"/>
      <c r="DP45" s="606"/>
      <c r="DQ45" s="606"/>
      <c r="DR45" s="606"/>
      <c r="DS45" s="606"/>
      <c r="DT45" s="606"/>
      <c r="DU45" s="606"/>
      <c r="DV45" s="607"/>
      <c r="DW45" s="602"/>
      <c r="DX45" s="603"/>
      <c r="DY45" s="603"/>
      <c r="DZ45" s="603"/>
      <c r="EA45" s="603"/>
      <c r="EB45" s="603"/>
      <c r="EC45" s="604"/>
    </row>
    <row r="46" spans="2:133" ht="11.25" customHeight="1" x14ac:dyDescent="0.15">
      <c r="B46" s="225"/>
      <c r="CD46" s="642"/>
      <c r="CE46" s="643"/>
      <c r="CF46" s="624" t="s">
        <v>363</v>
      </c>
      <c r="CG46" s="625"/>
      <c r="CH46" s="625"/>
      <c r="CI46" s="625"/>
      <c r="CJ46" s="625"/>
      <c r="CK46" s="625"/>
      <c r="CL46" s="625"/>
      <c r="CM46" s="625"/>
      <c r="CN46" s="625"/>
      <c r="CO46" s="625"/>
      <c r="CP46" s="625"/>
      <c r="CQ46" s="626"/>
      <c r="CR46" s="627">
        <v>1122174</v>
      </c>
      <c r="CS46" s="628"/>
      <c r="CT46" s="628"/>
      <c r="CU46" s="628"/>
      <c r="CV46" s="628"/>
      <c r="CW46" s="628"/>
      <c r="CX46" s="628"/>
      <c r="CY46" s="629"/>
      <c r="CZ46" s="630">
        <v>8.4</v>
      </c>
      <c r="DA46" s="631"/>
      <c r="DB46" s="631"/>
      <c r="DC46" s="632"/>
      <c r="DD46" s="633">
        <v>208821</v>
      </c>
      <c r="DE46" s="628"/>
      <c r="DF46" s="628"/>
      <c r="DG46" s="628"/>
      <c r="DH46" s="628"/>
      <c r="DI46" s="628"/>
      <c r="DJ46" s="628"/>
      <c r="DK46" s="629"/>
      <c r="DL46" s="605"/>
      <c r="DM46" s="606"/>
      <c r="DN46" s="606"/>
      <c r="DO46" s="606"/>
      <c r="DP46" s="606"/>
      <c r="DQ46" s="606"/>
      <c r="DR46" s="606"/>
      <c r="DS46" s="606"/>
      <c r="DT46" s="606"/>
      <c r="DU46" s="606"/>
      <c r="DV46" s="607"/>
      <c r="DW46" s="602"/>
      <c r="DX46" s="603"/>
      <c r="DY46" s="603"/>
      <c r="DZ46" s="603"/>
      <c r="EA46" s="603"/>
      <c r="EB46" s="603"/>
      <c r="EC46" s="604"/>
    </row>
    <row r="47" spans="2:133" ht="11.25" customHeight="1" x14ac:dyDescent="0.15">
      <c r="B47" s="225"/>
      <c r="CD47" s="642"/>
      <c r="CE47" s="643"/>
      <c r="CF47" s="624" t="s">
        <v>364</v>
      </c>
      <c r="CG47" s="625"/>
      <c r="CH47" s="625"/>
      <c r="CI47" s="625"/>
      <c r="CJ47" s="625"/>
      <c r="CK47" s="625"/>
      <c r="CL47" s="625"/>
      <c r="CM47" s="625"/>
      <c r="CN47" s="625"/>
      <c r="CO47" s="625"/>
      <c r="CP47" s="625"/>
      <c r="CQ47" s="626"/>
      <c r="CR47" s="627">
        <v>162990</v>
      </c>
      <c r="CS47" s="636"/>
      <c r="CT47" s="636"/>
      <c r="CU47" s="636"/>
      <c r="CV47" s="636"/>
      <c r="CW47" s="636"/>
      <c r="CX47" s="636"/>
      <c r="CY47" s="637"/>
      <c r="CZ47" s="630">
        <v>1.2</v>
      </c>
      <c r="DA47" s="638"/>
      <c r="DB47" s="638"/>
      <c r="DC47" s="639"/>
      <c r="DD47" s="633">
        <v>159990</v>
      </c>
      <c r="DE47" s="636"/>
      <c r="DF47" s="636"/>
      <c r="DG47" s="636"/>
      <c r="DH47" s="636"/>
      <c r="DI47" s="636"/>
      <c r="DJ47" s="636"/>
      <c r="DK47" s="637"/>
      <c r="DL47" s="605"/>
      <c r="DM47" s="606"/>
      <c r="DN47" s="606"/>
      <c r="DO47" s="606"/>
      <c r="DP47" s="606"/>
      <c r="DQ47" s="606"/>
      <c r="DR47" s="606"/>
      <c r="DS47" s="606"/>
      <c r="DT47" s="606"/>
      <c r="DU47" s="606"/>
      <c r="DV47" s="607"/>
      <c r="DW47" s="602"/>
      <c r="DX47" s="603"/>
      <c r="DY47" s="603"/>
      <c r="DZ47" s="603"/>
      <c r="EA47" s="603"/>
      <c r="EB47" s="603"/>
      <c r="EC47" s="604"/>
    </row>
    <row r="48" spans="2:133" x14ac:dyDescent="0.15">
      <c r="B48" s="225"/>
      <c r="CD48" s="644"/>
      <c r="CE48" s="645"/>
      <c r="CF48" s="624" t="s">
        <v>365</v>
      </c>
      <c r="CG48" s="625"/>
      <c r="CH48" s="625"/>
      <c r="CI48" s="625"/>
      <c r="CJ48" s="625"/>
      <c r="CK48" s="625"/>
      <c r="CL48" s="625"/>
      <c r="CM48" s="625"/>
      <c r="CN48" s="625"/>
      <c r="CO48" s="625"/>
      <c r="CP48" s="625"/>
      <c r="CQ48" s="626"/>
      <c r="CR48" s="627" t="s">
        <v>130</v>
      </c>
      <c r="CS48" s="628"/>
      <c r="CT48" s="628"/>
      <c r="CU48" s="628"/>
      <c r="CV48" s="628"/>
      <c r="CW48" s="628"/>
      <c r="CX48" s="628"/>
      <c r="CY48" s="629"/>
      <c r="CZ48" s="630" t="s">
        <v>130</v>
      </c>
      <c r="DA48" s="631"/>
      <c r="DB48" s="631"/>
      <c r="DC48" s="632"/>
      <c r="DD48" s="633" t="s">
        <v>130</v>
      </c>
      <c r="DE48" s="628"/>
      <c r="DF48" s="628"/>
      <c r="DG48" s="628"/>
      <c r="DH48" s="628"/>
      <c r="DI48" s="628"/>
      <c r="DJ48" s="628"/>
      <c r="DK48" s="629"/>
      <c r="DL48" s="605"/>
      <c r="DM48" s="606"/>
      <c r="DN48" s="606"/>
      <c r="DO48" s="606"/>
      <c r="DP48" s="606"/>
      <c r="DQ48" s="606"/>
      <c r="DR48" s="606"/>
      <c r="DS48" s="606"/>
      <c r="DT48" s="606"/>
      <c r="DU48" s="606"/>
      <c r="DV48" s="607"/>
      <c r="DW48" s="602"/>
      <c r="DX48" s="603"/>
      <c r="DY48" s="603"/>
      <c r="DZ48" s="603"/>
      <c r="EA48" s="603"/>
      <c r="EB48" s="603"/>
      <c r="EC48" s="604"/>
    </row>
    <row r="49" spans="2:133" ht="11.25" customHeight="1" x14ac:dyDescent="0.15">
      <c r="B49" s="225"/>
      <c r="CD49" s="608" t="s">
        <v>366</v>
      </c>
      <c r="CE49" s="609"/>
      <c r="CF49" s="609"/>
      <c r="CG49" s="609"/>
      <c r="CH49" s="609"/>
      <c r="CI49" s="609"/>
      <c r="CJ49" s="609"/>
      <c r="CK49" s="609"/>
      <c r="CL49" s="609"/>
      <c r="CM49" s="609"/>
      <c r="CN49" s="609"/>
      <c r="CO49" s="609"/>
      <c r="CP49" s="609"/>
      <c r="CQ49" s="610"/>
      <c r="CR49" s="611">
        <v>13336015</v>
      </c>
      <c r="CS49" s="612"/>
      <c r="CT49" s="612"/>
      <c r="CU49" s="612"/>
      <c r="CV49" s="612"/>
      <c r="CW49" s="612"/>
      <c r="CX49" s="612"/>
      <c r="CY49" s="613"/>
      <c r="CZ49" s="614">
        <v>100</v>
      </c>
      <c r="DA49" s="615"/>
      <c r="DB49" s="615"/>
      <c r="DC49" s="616"/>
      <c r="DD49" s="617">
        <v>8580143</v>
      </c>
      <c r="DE49" s="612"/>
      <c r="DF49" s="612"/>
      <c r="DG49" s="612"/>
      <c r="DH49" s="612"/>
      <c r="DI49" s="612"/>
      <c r="DJ49" s="612"/>
      <c r="DK49" s="613"/>
      <c r="DL49" s="618"/>
      <c r="DM49" s="619"/>
      <c r="DN49" s="619"/>
      <c r="DO49" s="619"/>
      <c r="DP49" s="619"/>
      <c r="DQ49" s="619"/>
      <c r="DR49" s="619"/>
      <c r="DS49" s="619"/>
      <c r="DT49" s="619"/>
      <c r="DU49" s="619"/>
      <c r="DV49" s="620"/>
      <c r="DW49" s="621"/>
      <c r="DX49" s="622"/>
      <c r="DY49" s="622"/>
      <c r="DZ49" s="622"/>
      <c r="EA49" s="622"/>
      <c r="EB49" s="622"/>
      <c r="EC49" s="623"/>
    </row>
  </sheetData>
  <sheetProtection algorithmName="SHA-512" hashValue="qXoFyvTw9W9rvWl5VPW1Cg2Q+pmQ6hpbhU50oTxsUmyvaJmTU91FqSWEnXkj2UqJr6BSmSSE++O6ecpJ6IwHig==" saltValue="oOnArJsH2NQPf+/axgu3h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6" t="s">
        <v>367</v>
      </c>
      <c r="B2" s="1106"/>
      <c r="C2" s="1106"/>
      <c r="D2" s="1106"/>
      <c r="E2" s="1106"/>
      <c r="F2" s="1106"/>
      <c r="G2" s="1106"/>
      <c r="H2" s="1106"/>
      <c r="I2" s="1106"/>
      <c r="J2" s="1106"/>
      <c r="K2" s="1106"/>
      <c r="L2" s="1106"/>
      <c r="M2" s="1106"/>
      <c r="N2" s="1106"/>
      <c r="O2" s="1106"/>
      <c r="P2" s="1106"/>
      <c r="Q2" s="1106"/>
      <c r="R2" s="1106"/>
      <c r="S2" s="1106"/>
      <c r="T2" s="1106"/>
      <c r="U2" s="1106"/>
      <c r="V2" s="1106"/>
      <c r="W2" s="1106"/>
      <c r="X2" s="1106"/>
      <c r="Y2" s="1106"/>
      <c r="Z2" s="1106"/>
      <c r="AA2" s="1106"/>
      <c r="AB2" s="1106"/>
      <c r="AC2" s="1106"/>
      <c r="AD2" s="1106"/>
      <c r="AE2" s="1106"/>
      <c r="AF2" s="1106"/>
      <c r="AG2" s="1106"/>
      <c r="AH2" s="1106"/>
      <c r="AI2" s="1106"/>
      <c r="AJ2" s="1106"/>
      <c r="AK2" s="1106"/>
      <c r="AL2" s="1106"/>
      <c r="AM2" s="1106"/>
      <c r="AN2" s="1106"/>
      <c r="AO2" s="1106"/>
      <c r="AP2" s="1106"/>
      <c r="AQ2" s="1106"/>
      <c r="AR2" s="1106"/>
      <c r="AS2" s="1106"/>
      <c r="AT2" s="1106"/>
      <c r="AU2" s="1106"/>
      <c r="AV2" s="1106"/>
      <c r="AW2" s="1106"/>
      <c r="AX2" s="1106"/>
      <c r="AY2" s="1106"/>
      <c r="AZ2" s="1106"/>
      <c r="BA2" s="1106"/>
      <c r="BB2" s="1106"/>
      <c r="BC2" s="1106"/>
      <c r="BD2" s="1106"/>
      <c r="BE2" s="1106"/>
      <c r="BF2" s="1106"/>
      <c r="BG2" s="1106"/>
      <c r="BH2" s="1106"/>
      <c r="BI2" s="1106"/>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7" t="s">
        <v>368</v>
      </c>
      <c r="DK2" s="1108"/>
      <c r="DL2" s="1108"/>
      <c r="DM2" s="1108"/>
      <c r="DN2" s="1108"/>
      <c r="DO2" s="1109"/>
      <c r="DP2" s="228"/>
      <c r="DQ2" s="1107" t="s">
        <v>369</v>
      </c>
      <c r="DR2" s="1108"/>
      <c r="DS2" s="1108"/>
      <c r="DT2" s="1108"/>
      <c r="DU2" s="1108"/>
      <c r="DV2" s="1108"/>
      <c r="DW2" s="1108"/>
      <c r="DX2" s="1108"/>
      <c r="DY2" s="1108"/>
      <c r="DZ2" s="1109"/>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370</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371</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372</v>
      </c>
      <c r="B5" s="996"/>
      <c r="C5" s="996"/>
      <c r="D5" s="996"/>
      <c r="E5" s="996"/>
      <c r="F5" s="996"/>
      <c r="G5" s="996"/>
      <c r="H5" s="996"/>
      <c r="I5" s="996"/>
      <c r="J5" s="996"/>
      <c r="K5" s="996"/>
      <c r="L5" s="996"/>
      <c r="M5" s="996"/>
      <c r="N5" s="996"/>
      <c r="O5" s="996"/>
      <c r="P5" s="997"/>
      <c r="Q5" s="1001" t="s">
        <v>373</v>
      </c>
      <c r="R5" s="1002"/>
      <c r="S5" s="1002"/>
      <c r="T5" s="1002"/>
      <c r="U5" s="1003"/>
      <c r="V5" s="1001" t="s">
        <v>374</v>
      </c>
      <c r="W5" s="1002"/>
      <c r="X5" s="1002"/>
      <c r="Y5" s="1002"/>
      <c r="Z5" s="1003"/>
      <c r="AA5" s="1001" t="s">
        <v>375</v>
      </c>
      <c r="AB5" s="1002"/>
      <c r="AC5" s="1002"/>
      <c r="AD5" s="1002"/>
      <c r="AE5" s="1002"/>
      <c r="AF5" s="1110" t="s">
        <v>376</v>
      </c>
      <c r="AG5" s="1002"/>
      <c r="AH5" s="1002"/>
      <c r="AI5" s="1002"/>
      <c r="AJ5" s="1015"/>
      <c r="AK5" s="1002" t="s">
        <v>377</v>
      </c>
      <c r="AL5" s="1002"/>
      <c r="AM5" s="1002"/>
      <c r="AN5" s="1002"/>
      <c r="AO5" s="1003"/>
      <c r="AP5" s="1001" t="s">
        <v>378</v>
      </c>
      <c r="AQ5" s="1002"/>
      <c r="AR5" s="1002"/>
      <c r="AS5" s="1002"/>
      <c r="AT5" s="1003"/>
      <c r="AU5" s="1001" t="s">
        <v>379</v>
      </c>
      <c r="AV5" s="1002"/>
      <c r="AW5" s="1002"/>
      <c r="AX5" s="1002"/>
      <c r="AY5" s="1015"/>
      <c r="AZ5" s="232"/>
      <c r="BA5" s="232"/>
      <c r="BB5" s="232"/>
      <c r="BC5" s="232"/>
      <c r="BD5" s="232"/>
      <c r="BE5" s="233"/>
      <c r="BF5" s="233"/>
      <c r="BG5" s="233"/>
      <c r="BH5" s="233"/>
      <c r="BI5" s="233"/>
      <c r="BJ5" s="233"/>
      <c r="BK5" s="233"/>
      <c r="BL5" s="233"/>
      <c r="BM5" s="233"/>
      <c r="BN5" s="233"/>
      <c r="BO5" s="233"/>
      <c r="BP5" s="233"/>
      <c r="BQ5" s="995" t="s">
        <v>380</v>
      </c>
      <c r="BR5" s="996"/>
      <c r="BS5" s="996"/>
      <c r="BT5" s="996"/>
      <c r="BU5" s="996"/>
      <c r="BV5" s="996"/>
      <c r="BW5" s="996"/>
      <c r="BX5" s="996"/>
      <c r="BY5" s="996"/>
      <c r="BZ5" s="996"/>
      <c r="CA5" s="996"/>
      <c r="CB5" s="996"/>
      <c r="CC5" s="996"/>
      <c r="CD5" s="996"/>
      <c r="CE5" s="996"/>
      <c r="CF5" s="996"/>
      <c r="CG5" s="997"/>
      <c r="CH5" s="1001" t="s">
        <v>381</v>
      </c>
      <c r="CI5" s="1002"/>
      <c r="CJ5" s="1002"/>
      <c r="CK5" s="1002"/>
      <c r="CL5" s="1003"/>
      <c r="CM5" s="1001" t="s">
        <v>382</v>
      </c>
      <c r="CN5" s="1002"/>
      <c r="CO5" s="1002"/>
      <c r="CP5" s="1002"/>
      <c r="CQ5" s="1003"/>
      <c r="CR5" s="1001" t="s">
        <v>383</v>
      </c>
      <c r="CS5" s="1002"/>
      <c r="CT5" s="1002"/>
      <c r="CU5" s="1002"/>
      <c r="CV5" s="1003"/>
      <c r="CW5" s="1001" t="s">
        <v>384</v>
      </c>
      <c r="CX5" s="1002"/>
      <c r="CY5" s="1002"/>
      <c r="CZ5" s="1002"/>
      <c r="DA5" s="1003"/>
      <c r="DB5" s="1001" t="s">
        <v>385</v>
      </c>
      <c r="DC5" s="1002"/>
      <c r="DD5" s="1002"/>
      <c r="DE5" s="1002"/>
      <c r="DF5" s="1003"/>
      <c r="DG5" s="1100" t="s">
        <v>386</v>
      </c>
      <c r="DH5" s="1101"/>
      <c r="DI5" s="1101"/>
      <c r="DJ5" s="1101"/>
      <c r="DK5" s="1102"/>
      <c r="DL5" s="1100" t="s">
        <v>387</v>
      </c>
      <c r="DM5" s="1101"/>
      <c r="DN5" s="1101"/>
      <c r="DO5" s="1101"/>
      <c r="DP5" s="1102"/>
      <c r="DQ5" s="1001" t="s">
        <v>388</v>
      </c>
      <c r="DR5" s="1002"/>
      <c r="DS5" s="1002"/>
      <c r="DT5" s="1002"/>
      <c r="DU5" s="1003"/>
      <c r="DV5" s="1001" t="s">
        <v>379</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111"/>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103"/>
      <c r="DH6" s="1104"/>
      <c r="DI6" s="1104"/>
      <c r="DJ6" s="1104"/>
      <c r="DK6" s="1105"/>
      <c r="DL6" s="1103"/>
      <c r="DM6" s="1104"/>
      <c r="DN6" s="1104"/>
      <c r="DO6" s="1104"/>
      <c r="DP6" s="1105"/>
      <c r="DQ6" s="1004"/>
      <c r="DR6" s="1005"/>
      <c r="DS6" s="1005"/>
      <c r="DT6" s="1005"/>
      <c r="DU6" s="1006"/>
      <c r="DV6" s="1004"/>
      <c r="DW6" s="1005"/>
      <c r="DX6" s="1005"/>
      <c r="DY6" s="1005"/>
      <c r="DZ6" s="1016"/>
      <c r="EA6" s="234"/>
    </row>
    <row r="7" spans="1:131" s="235" customFormat="1" ht="26.25" customHeight="1" thickTop="1" x14ac:dyDescent="0.15">
      <c r="A7" s="236">
        <v>1</v>
      </c>
      <c r="B7" s="1047" t="s">
        <v>389</v>
      </c>
      <c r="C7" s="1048"/>
      <c r="D7" s="1048"/>
      <c r="E7" s="1048"/>
      <c r="F7" s="1048"/>
      <c r="G7" s="1048"/>
      <c r="H7" s="1048"/>
      <c r="I7" s="1048"/>
      <c r="J7" s="1048"/>
      <c r="K7" s="1048"/>
      <c r="L7" s="1048"/>
      <c r="M7" s="1048"/>
      <c r="N7" s="1048"/>
      <c r="O7" s="1048"/>
      <c r="P7" s="1049"/>
      <c r="Q7" s="1087">
        <v>13844</v>
      </c>
      <c r="R7" s="1088"/>
      <c r="S7" s="1088"/>
      <c r="T7" s="1088"/>
      <c r="U7" s="1088"/>
      <c r="V7" s="1088">
        <v>13216</v>
      </c>
      <c r="W7" s="1088"/>
      <c r="X7" s="1088"/>
      <c r="Y7" s="1088"/>
      <c r="Z7" s="1088"/>
      <c r="AA7" s="1088">
        <v>628</v>
      </c>
      <c r="AB7" s="1088"/>
      <c r="AC7" s="1088"/>
      <c r="AD7" s="1088"/>
      <c r="AE7" s="1089"/>
      <c r="AF7" s="1090">
        <v>365</v>
      </c>
      <c r="AG7" s="1091"/>
      <c r="AH7" s="1091"/>
      <c r="AI7" s="1091"/>
      <c r="AJ7" s="1092"/>
      <c r="AK7" s="1093">
        <v>5</v>
      </c>
      <c r="AL7" s="1094"/>
      <c r="AM7" s="1094"/>
      <c r="AN7" s="1094"/>
      <c r="AO7" s="1094"/>
      <c r="AP7" s="1094">
        <v>8897</v>
      </c>
      <c r="AQ7" s="1094"/>
      <c r="AR7" s="1094"/>
      <c r="AS7" s="1094"/>
      <c r="AT7" s="1094"/>
      <c r="AU7" s="1095"/>
      <c r="AV7" s="1095"/>
      <c r="AW7" s="1095"/>
      <c r="AX7" s="1095"/>
      <c r="AY7" s="1096"/>
      <c r="AZ7" s="232"/>
      <c r="BA7" s="232"/>
      <c r="BB7" s="232"/>
      <c r="BC7" s="232"/>
      <c r="BD7" s="232"/>
      <c r="BE7" s="233"/>
      <c r="BF7" s="233"/>
      <c r="BG7" s="233"/>
      <c r="BH7" s="233"/>
      <c r="BI7" s="233"/>
      <c r="BJ7" s="233"/>
      <c r="BK7" s="233"/>
      <c r="BL7" s="233"/>
      <c r="BM7" s="233"/>
      <c r="BN7" s="233"/>
      <c r="BO7" s="233"/>
      <c r="BP7" s="233"/>
      <c r="BQ7" s="236">
        <v>1</v>
      </c>
      <c r="BR7" s="237"/>
      <c r="BS7" s="1097"/>
      <c r="BT7" s="1098"/>
      <c r="BU7" s="1098"/>
      <c r="BV7" s="1098"/>
      <c r="BW7" s="1098"/>
      <c r="BX7" s="1098"/>
      <c r="BY7" s="1098"/>
      <c r="BZ7" s="1098"/>
      <c r="CA7" s="1098"/>
      <c r="CB7" s="1098"/>
      <c r="CC7" s="1098"/>
      <c r="CD7" s="1098"/>
      <c r="CE7" s="1098"/>
      <c r="CF7" s="1098"/>
      <c r="CG7" s="1099"/>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097"/>
      <c r="DW7" s="1098"/>
      <c r="DX7" s="1098"/>
      <c r="DY7" s="1098"/>
      <c r="DZ7" s="1112"/>
      <c r="EA7" s="234"/>
    </row>
    <row r="8" spans="1:131" s="235" customFormat="1" ht="26.25" customHeight="1" x14ac:dyDescent="0.15">
      <c r="A8" s="238">
        <v>2</v>
      </c>
      <c r="B8" s="1030" t="s">
        <v>390</v>
      </c>
      <c r="C8" s="1031"/>
      <c r="D8" s="1031"/>
      <c r="E8" s="1031"/>
      <c r="F8" s="1031"/>
      <c r="G8" s="1031"/>
      <c r="H8" s="1031"/>
      <c r="I8" s="1031"/>
      <c r="J8" s="1031"/>
      <c r="K8" s="1031"/>
      <c r="L8" s="1031"/>
      <c r="M8" s="1031"/>
      <c r="N8" s="1031"/>
      <c r="O8" s="1031"/>
      <c r="P8" s="1032"/>
      <c r="Q8" s="1038">
        <v>6</v>
      </c>
      <c r="R8" s="1039"/>
      <c r="S8" s="1039"/>
      <c r="T8" s="1039"/>
      <c r="U8" s="1039"/>
      <c r="V8" s="1039">
        <v>5</v>
      </c>
      <c r="W8" s="1039"/>
      <c r="X8" s="1039"/>
      <c r="Y8" s="1039"/>
      <c r="Z8" s="1039"/>
      <c r="AA8" s="1039">
        <v>1</v>
      </c>
      <c r="AB8" s="1039"/>
      <c r="AC8" s="1039"/>
      <c r="AD8" s="1039"/>
      <c r="AE8" s="1040"/>
      <c r="AF8" s="1035">
        <v>1</v>
      </c>
      <c r="AG8" s="1036"/>
      <c r="AH8" s="1036"/>
      <c r="AI8" s="1036"/>
      <c r="AJ8" s="1037"/>
      <c r="AK8" s="1080">
        <v>0</v>
      </c>
      <c r="AL8" s="1081"/>
      <c r="AM8" s="1081"/>
      <c r="AN8" s="1081"/>
      <c r="AO8" s="1081"/>
      <c r="AP8" s="1081">
        <v>0</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15">
      <c r="A9" s="238">
        <v>3</v>
      </c>
      <c r="B9" s="1030" t="s">
        <v>391</v>
      </c>
      <c r="C9" s="1031"/>
      <c r="D9" s="1031"/>
      <c r="E9" s="1031"/>
      <c r="F9" s="1031"/>
      <c r="G9" s="1031"/>
      <c r="H9" s="1031"/>
      <c r="I9" s="1031"/>
      <c r="J9" s="1031"/>
      <c r="K9" s="1031"/>
      <c r="L9" s="1031"/>
      <c r="M9" s="1031"/>
      <c r="N9" s="1031"/>
      <c r="O9" s="1031"/>
      <c r="P9" s="1032"/>
      <c r="Q9" s="1038">
        <v>115</v>
      </c>
      <c r="R9" s="1039"/>
      <c r="S9" s="1039"/>
      <c r="T9" s="1039"/>
      <c r="U9" s="1039"/>
      <c r="V9" s="1039">
        <v>115</v>
      </c>
      <c r="W9" s="1039"/>
      <c r="X9" s="1039"/>
      <c r="Y9" s="1039"/>
      <c r="Z9" s="1039"/>
      <c r="AA9" s="1039">
        <v>0</v>
      </c>
      <c r="AB9" s="1039"/>
      <c r="AC9" s="1039"/>
      <c r="AD9" s="1039"/>
      <c r="AE9" s="1040"/>
      <c r="AF9" s="1035" t="s">
        <v>392</v>
      </c>
      <c r="AG9" s="1036"/>
      <c r="AH9" s="1036"/>
      <c r="AI9" s="1036"/>
      <c r="AJ9" s="1037"/>
      <c r="AK9" s="1080">
        <v>0</v>
      </c>
      <c r="AL9" s="1081"/>
      <c r="AM9" s="1081"/>
      <c r="AN9" s="1081"/>
      <c r="AO9" s="1081"/>
      <c r="AP9" s="1081">
        <v>0</v>
      </c>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393</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394</v>
      </c>
      <c r="B23" s="937" t="s">
        <v>395</v>
      </c>
      <c r="C23" s="938"/>
      <c r="D23" s="938"/>
      <c r="E23" s="938"/>
      <c r="F23" s="938"/>
      <c r="G23" s="938"/>
      <c r="H23" s="938"/>
      <c r="I23" s="938"/>
      <c r="J23" s="938"/>
      <c r="K23" s="938"/>
      <c r="L23" s="938"/>
      <c r="M23" s="938"/>
      <c r="N23" s="938"/>
      <c r="O23" s="938"/>
      <c r="P23" s="948"/>
      <c r="Q23" s="1067">
        <v>13965</v>
      </c>
      <c r="R23" s="1061"/>
      <c r="S23" s="1061"/>
      <c r="T23" s="1061"/>
      <c r="U23" s="1061"/>
      <c r="V23" s="1061">
        <v>13336</v>
      </c>
      <c r="W23" s="1061"/>
      <c r="X23" s="1061"/>
      <c r="Y23" s="1061"/>
      <c r="Z23" s="1061"/>
      <c r="AA23" s="1061">
        <v>629</v>
      </c>
      <c r="AB23" s="1061"/>
      <c r="AC23" s="1061"/>
      <c r="AD23" s="1061"/>
      <c r="AE23" s="1068"/>
      <c r="AF23" s="1069">
        <v>366</v>
      </c>
      <c r="AG23" s="1061"/>
      <c r="AH23" s="1061"/>
      <c r="AI23" s="1061"/>
      <c r="AJ23" s="1070"/>
      <c r="AK23" s="1071"/>
      <c r="AL23" s="1072"/>
      <c r="AM23" s="1072"/>
      <c r="AN23" s="1072"/>
      <c r="AO23" s="1072"/>
      <c r="AP23" s="1061">
        <v>8897</v>
      </c>
      <c r="AQ23" s="1061"/>
      <c r="AR23" s="1061"/>
      <c r="AS23" s="1061"/>
      <c r="AT23" s="1061"/>
      <c r="AU23" s="1062"/>
      <c r="AV23" s="1062"/>
      <c r="AW23" s="1062"/>
      <c r="AX23" s="1062"/>
      <c r="AY23" s="1063"/>
      <c r="AZ23" s="1064" t="s">
        <v>396</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397</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398</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372</v>
      </c>
      <c r="B26" s="996"/>
      <c r="C26" s="996"/>
      <c r="D26" s="996"/>
      <c r="E26" s="996"/>
      <c r="F26" s="996"/>
      <c r="G26" s="996"/>
      <c r="H26" s="996"/>
      <c r="I26" s="996"/>
      <c r="J26" s="996"/>
      <c r="K26" s="996"/>
      <c r="L26" s="996"/>
      <c r="M26" s="996"/>
      <c r="N26" s="996"/>
      <c r="O26" s="996"/>
      <c r="P26" s="997"/>
      <c r="Q26" s="1001" t="s">
        <v>399</v>
      </c>
      <c r="R26" s="1002"/>
      <c r="S26" s="1002"/>
      <c r="T26" s="1002"/>
      <c r="U26" s="1003"/>
      <c r="V26" s="1001" t="s">
        <v>400</v>
      </c>
      <c r="W26" s="1002"/>
      <c r="X26" s="1002"/>
      <c r="Y26" s="1002"/>
      <c r="Z26" s="1003"/>
      <c r="AA26" s="1001" t="s">
        <v>401</v>
      </c>
      <c r="AB26" s="1002"/>
      <c r="AC26" s="1002"/>
      <c r="AD26" s="1002"/>
      <c r="AE26" s="1002"/>
      <c r="AF26" s="1055" t="s">
        <v>402</v>
      </c>
      <c r="AG26" s="1008"/>
      <c r="AH26" s="1008"/>
      <c r="AI26" s="1008"/>
      <c r="AJ26" s="1056"/>
      <c r="AK26" s="1002" t="s">
        <v>403</v>
      </c>
      <c r="AL26" s="1002"/>
      <c r="AM26" s="1002"/>
      <c r="AN26" s="1002"/>
      <c r="AO26" s="1003"/>
      <c r="AP26" s="1001" t="s">
        <v>404</v>
      </c>
      <c r="AQ26" s="1002"/>
      <c r="AR26" s="1002"/>
      <c r="AS26" s="1002"/>
      <c r="AT26" s="1003"/>
      <c r="AU26" s="1001" t="s">
        <v>405</v>
      </c>
      <c r="AV26" s="1002"/>
      <c r="AW26" s="1002"/>
      <c r="AX26" s="1002"/>
      <c r="AY26" s="1003"/>
      <c r="AZ26" s="1001" t="s">
        <v>406</v>
      </c>
      <c r="BA26" s="1002"/>
      <c r="BB26" s="1002"/>
      <c r="BC26" s="1002"/>
      <c r="BD26" s="1003"/>
      <c r="BE26" s="1001" t="s">
        <v>379</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407</v>
      </c>
      <c r="C28" s="1048"/>
      <c r="D28" s="1048"/>
      <c r="E28" s="1048"/>
      <c r="F28" s="1048"/>
      <c r="G28" s="1048"/>
      <c r="H28" s="1048"/>
      <c r="I28" s="1048"/>
      <c r="J28" s="1048"/>
      <c r="K28" s="1048"/>
      <c r="L28" s="1048"/>
      <c r="M28" s="1048"/>
      <c r="N28" s="1048"/>
      <c r="O28" s="1048"/>
      <c r="P28" s="1049"/>
      <c r="Q28" s="1050">
        <v>1858</v>
      </c>
      <c r="R28" s="1051"/>
      <c r="S28" s="1051"/>
      <c r="T28" s="1051"/>
      <c r="U28" s="1051"/>
      <c r="V28" s="1051">
        <v>1808</v>
      </c>
      <c r="W28" s="1051"/>
      <c r="X28" s="1051"/>
      <c r="Y28" s="1051"/>
      <c r="Z28" s="1051"/>
      <c r="AA28" s="1051">
        <v>50</v>
      </c>
      <c r="AB28" s="1051"/>
      <c r="AC28" s="1051"/>
      <c r="AD28" s="1051"/>
      <c r="AE28" s="1052"/>
      <c r="AF28" s="1053">
        <v>50</v>
      </c>
      <c r="AG28" s="1051"/>
      <c r="AH28" s="1051"/>
      <c r="AI28" s="1051"/>
      <c r="AJ28" s="1054"/>
      <c r="AK28" s="1042">
        <v>116</v>
      </c>
      <c r="AL28" s="1043"/>
      <c r="AM28" s="1043"/>
      <c r="AN28" s="1043"/>
      <c r="AO28" s="1043"/>
      <c r="AP28" s="1043" t="s">
        <v>521</v>
      </c>
      <c r="AQ28" s="1043"/>
      <c r="AR28" s="1043"/>
      <c r="AS28" s="1043"/>
      <c r="AT28" s="1043"/>
      <c r="AU28" s="1043" t="s">
        <v>521</v>
      </c>
      <c r="AV28" s="1043"/>
      <c r="AW28" s="1043"/>
      <c r="AX28" s="1043"/>
      <c r="AY28" s="1043"/>
      <c r="AZ28" s="1044" t="s">
        <v>521</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408</v>
      </c>
      <c r="C29" s="1031"/>
      <c r="D29" s="1031"/>
      <c r="E29" s="1031"/>
      <c r="F29" s="1031"/>
      <c r="G29" s="1031"/>
      <c r="H29" s="1031"/>
      <c r="I29" s="1031"/>
      <c r="J29" s="1031"/>
      <c r="K29" s="1031"/>
      <c r="L29" s="1031"/>
      <c r="M29" s="1031"/>
      <c r="N29" s="1031"/>
      <c r="O29" s="1031"/>
      <c r="P29" s="1032"/>
      <c r="Q29" s="1038">
        <v>2003</v>
      </c>
      <c r="R29" s="1039"/>
      <c r="S29" s="1039"/>
      <c r="T29" s="1039"/>
      <c r="U29" s="1039"/>
      <c r="V29" s="1039">
        <v>1730</v>
      </c>
      <c r="W29" s="1039"/>
      <c r="X29" s="1039"/>
      <c r="Y29" s="1039"/>
      <c r="Z29" s="1039"/>
      <c r="AA29" s="1039">
        <v>273</v>
      </c>
      <c r="AB29" s="1039"/>
      <c r="AC29" s="1039"/>
      <c r="AD29" s="1039"/>
      <c r="AE29" s="1040"/>
      <c r="AF29" s="1035">
        <v>273</v>
      </c>
      <c r="AG29" s="1036"/>
      <c r="AH29" s="1036"/>
      <c r="AI29" s="1036"/>
      <c r="AJ29" s="1037"/>
      <c r="AK29" s="980">
        <v>180</v>
      </c>
      <c r="AL29" s="971"/>
      <c r="AM29" s="971"/>
      <c r="AN29" s="971"/>
      <c r="AO29" s="971"/>
      <c r="AP29" s="971" t="s">
        <v>521</v>
      </c>
      <c r="AQ29" s="971"/>
      <c r="AR29" s="971"/>
      <c r="AS29" s="971"/>
      <c r="AT29" s="971"/>
      <c r="AU29" s="971" t="s">
        <v>521</v>
      </c>
      <c r="AV29" s="971"/>
      <c r="AW29" s="971"/>
      <c r="AX29" s="971"/>
      <c r="AY29" s="971"/>
      <c r="AZ29" s="1041" t="s">
        <v>521</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409</v>
      </c>
      <c r="C30" s="1031"/>
      <c r="D30" s="1031"/>
      <c r="E30" s="1031"/>
      <c r="F30" s="1031"/>
      <c r="G30" s="1031"/>
      <c r="H30" s="1031"/>
      <c r="I30" s="1031"/>
      <c r="J30" s="1031"/>
      <c r="K30" s="1031"/>
      <c r="L30" s="1031"/>
      <c r="M30" s="1031"/>
      <c r="N30" s="1031"/>
      <c r="O30" s="1031"/>
      <c r="P30" s="1032"/>
      <c r="Q30" s="1038">
        <v>252</v>
      </c>
      <c r="R30" s="1039"/>
      <c r="S30" s="1039"/>
      <c r="T30" s="1039"/>
      <c r="U30" s="1039"/>
      <c r="V30" s="1039">
        <v>251</v>
      </c>
      <c r="W30" s="1039"/>
      <c r="X30" s="1039"/>
      <c r="Y30" s="1039"/>
      <c r="Z30" s="1039"/>
      <c r="AA30" s="1039">
        <v>1</v>
      </c>
      <c r="AB30" s="1039"/>
      <c r="AC30" s="1039"/>
      <c r="AD30" s="1039"/>
      <c r="AE30" s="1040"/>
      <c r="AF30" s="1035">
        <v>1</v>
      </c>
      <c r="AG30" s="1036"/>
      <c r="AH30" s="1036"/>
      <c r="AI30" s="1036"/>
      <c r="AJ30" s="1037"/>
      <c r="AK30" s="980">
        <v>32</v>
      </c>
      <c r="AL30" s="971"/>
      <c r="AM30" s="971"/>
      <c r="AN30" s="971"/>
      <c r="AO30" s="971"/>
      <c r="AP30" s="971" t="s">
        <v>521</v>
      </c>
      <c r="AQ30" s="971"/>
      <c r="AR30" s="971"/>
      <c r="AS30" s="971"/>
      <c r="AT30" s="971"/>
      <c r="AU30" s="971" t="s">
        <v>521</v>
      </c>
      <c r="AV30" s="971"/>
      <c r="AW30" s="971"/>
      <c r="AX30" s="971"/>
      <c r="AY30" s="971"/>
      <c r="AZ30" s="1041" t="s">
        <v>521</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410</v>
      </c>
      <c r="C31" s="1031"/>
      <c r="D31" s="1031"/>
      <c r="E31" s="1031"/>
      <c r="F31" s="1031"/>
      <c r="G31" s="1031"/>
      <c r="H31" s="1031"/>
      <c r="I31" s="1031"/>
      <c r="J31" s="1031"/>
      <c r="K31" s="1031"/>
      <c r="L31" s="1031"/>
      <c r="M31" s="1031"/>
      <c r="N31" s="1031"/>
      <c r="O31" s="1031"/>
      <c r="P31" s="1032"/>
      <c r="Q31" s="1038">
        <v>552</v>
      </c>
      <c r="R31" s="1039"/>
      <c r="S31" s="1039"/>
      <c r="T31" s="1039"/>
      <c r="U31" s="1039"/>
      <c r="V31" s="1039">
        <v>698</v>
      </c>
      <c r="W31" s="1039"/>
      <c r="X31" s="1039"/>
      <c r="Y31" s="1039"/>
      <c r="Z31" s="1039"/>
      <c r="AA31" s="1039">
        <v>-146</v>
      </c>
      <c r="AB31" s="1039"/>
      <c r="AC31" s="1039"/>
      <c r="AD31" s="1039"/>
      <c r="AE31" s="1040"/>
      <c r="AF31" s="1035">
        <v>125</v>
      </c>
      <c r="AG31" s="1036"/>
      <c r="AH31" s="1036"/>
      <c r="AI31" s="1036"/>
      <c r="AJ31" s="1037"/>
      <c r="AK31" s="980">
        <v>8</v>
      </c>
      <c r="AL31" s="971"/>
      <c r="AM31" s="971"/>
      <c r="AN31" s="971"/>
      <c r="AO31" s="971"/>
      <c r="AP31" s="971">
        <v>609</v>
      </c>
      <c r="AQ31" s="971"/>
      <c r="AR31" s="971"/>
      <c r="AS31" s="971"/>
      <c r="AT31" s="971"/>
      <c r="AU31" s="971" t="s">
        <v>521</v>
      </c>
      <c r="AV31" s="971"/>
      <c r="AW31" s="971"/>
      <c r="AX31" s="971"/>
      <c r="AY31" s="971"/>
      <c r="AZ31" s="1041" t="s">
        <v>521</v>
      </c>
      <c r="BA31" s="1041"/>
      <c r="BB31" s="1041"/>
      <c r="BC31" s="1041"/>
      <c r="BD31" s="1041"/>
      <c r="BE31" s="972" t="s">
        <v>411</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412</v>
      </c>
      <c r="C32" s="1031"/>
      <c r="D32" s="1031"/>
      <c r="E32" s="1031"/>
      <c r="F32" s="1031"/>
      <c r="G32" s="1031"/>
      <c r="H32" s="1031"/>
      <c r="I32" s="1031"/>
      <c r="J32" s="1031"/>
      <c r="K32" s="1031"/>
      <c r="L32" s="1031"/>
      <c r="M32" s="1031"/>
      <c r="N32" s="1031"/>
      <c r="O32" s="1031"/>
      <c r="P32" s="1032"/>
      <c r="Q32" s="1038">
        <v>210</v>
      </c>
      <c r="R32" s="1039"/>
      <c r="S32" s="1039"/>
      <c r="T32" s="1039"/>
      <c r="U32" s="1039"/>
      <c r="V32" s="1039">
        <v>230</v>
      </c>
      <c r="W32" s="1039"/>
      <c r="X32" s="1039"/>
      <c r="Y32" s="1039"/>
      <c r="Z32" s="1039"/>
      <c r="AA32" s="1039">
        <v>20</v>
      </c>
      <c r="AB32" s="1039"/>
      <c r="AC32" s="1039"/>
      <c r="AD32" s="1039"/>
      <c r="AE32" s="1040"/>
      <c r="AF32" s="1035">
        <v>20</v>
      </c>
      <c r="AG32" s="1036"/>
      <c r="AH32" s="1036"/>
      <c r="AI32" s="1036"/>
      <c r="AJ32" s="1037"/>
      <c r="AK32" s="980">
        <v>94</v>
      </c>
      <c r="AL32" s="971"/>
      <c r="AM32" s="971"/>
      <c r="AN32" s="971"/>
      <c r="AO32" s="971"/>
      <c r="AP32" s="971">
        <v>587</v>
      </c>
      <c r="AQ32" s="971"/>
      <c r="AR32" s="971"/>
      <c r="AS32" s="971"/>
      <c r="AT32" s="971"/>
      <c r="AU32" s="971">
        <v>587</v>
      </c>
      <c r="AV32" s="971"/>
      <c r="AW32" s="971"/>
      <c r="AX32" s="971"/>
      <c r="AY32" s="971"/>
      <c r="AZ32" s="1041" t="s">
        <v>521</v>
      </c>
      <c r="BA32" s="1041"/>
      <c r="BB32" s="1041"/>
      <c r="BC32" s="1041"/>
      <c r="BD32" s="1041"/>
      <c r="BE32" s="972" t="s">
        <v>413</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414</v>
      </c>
      <c r="C33" s="1031"/>
      <c r="D33" s="1031"/>
      <c r="E33" s="1031"/>
      <c r="F33" s="1031"/>
      <c r="G33" s="1031"/>
      <c r="H33" s="1031"/>
      <c r="I33" s="1031"/>
      <c r="J33" s="1031"/>
      <c r="K33" s="1031"/>
      <c r="L33" s="1031"/>
      <c r="M33" s="1031"/>
      <c r="N33" s="1031"/>
      <c r="O33" s="1031"/>
      <c r="P33" s="1032"/>
      <c r="Q33" s="1038">
        <v>52372</v>
      </c>
      <c r="R33" s="1039"/>
      <c r="S33" s="1039"/>
      <c r="T33" s="1039"/>
      <c r="U33" s="1039"/>
      <c r="V33" s="1039">
        <v>77888</v>
      </c>
      <c r="W33" s="1039"/>
      <c r="X33" s="1039"/>
      <c r="Y33" s="1039"/>
      <c r="Z33" s="1039"/>
      <c r="AA33" s="1039">
        <v>-25516</v>
      </c>
      <c r="AB33" s="1039"/>
      <c r="AC33" s="1039"/>
      <c r="AD33" s="1039"/>
      <c r="AE33" s="1040"/>
      <c r="AF33" s="1035">
        <v>0</v>
      </c>
      <c r="AG33" s="1036"/>
      <c r="AH33" s="1036"/>
      <c r="AI33" s="1036"/>
      <c r="AJ33" s="1037"/>
      <c r="AK33" s="980" t="s">
        <v>521</v>
      </c>
      <c r="AL33" s="971"/>
      <c r="AM33" s="971"/>
      <c r="AN33" s="971"/>
      <c r="AO33" s="971"/>
      <c r="AP33" s="971">
        <v>192</v>
      </c>
      <c r="AQ33" s="971"/>
      <c r="AR33" s="971"/>
      <c r="AS33" s="971"/>
      <c r="AT33" s="971"/>
      <c r="AU33" s="971" t="s">
        <v>521</v>
      </c>
      <c r="AV33" s="971"/>
      <c r="AW33" s="971"/>
      <c r="AX33" s="971"/>
      <c r="AY33" s="971"/>
      <c r="AZ33" s="1041" t="s">
        <v>521</v>
      </c>
      <c r="BA33" s="1041"/>
      <c r="BB33" s="1041"/>
      <c r="BC33" s="1041"/>
      <c r="BD33" s="1041"/>
      <c r="BE33" s="972" t="s">
        <v>415</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t="s">
        <v>416</v>
      </c>
      <c r="C34" s="1031"/>
      <c r="D34" s="1031"/>
      <c r="E34" s="1031"/>
      <c r="F34" s="1031"/>
      <c r="G34" s="1031"/>
      <c r="H34" s="1031"/>
      <c r="I34" s="1031"/>
      <c r="J34" s="1031"/>
      <c r="K34" s="1031"/>
      <c r="L34" s="1031"/>
      <c r="M34" s="1031"/>
      <c r="N34" s="1031"/>
      <c r="O34" s="1031"/>
      <c r="P34" s="1032"/>
      <c r="Q34" s="1038">
        <v>3</v>
      </c>
      <c r="R34" s="1039"/>
      <c r="S34" s="1039"/>
      <c r="T34" s="1039"/>
      <c r="U34" s="1039"/>
      <c r="V34" s="1039">
        <v>0</v>
      </c>
      <c r="W34" s="1039"/>
      <c r="X34" s="1039"/>
      <c r="Y34" s="1039"/>
      <c r="Z34" s="1039"/>
      <c r="AA34" s="1039">
        <v>3</v>
      </c>
      <c r="AB34" s="1039"/>
      <c r="AC34" s="1039"/>
      <c r="AD34" s="1039"/>
      <c r="AE34" s="1040"/>
      <c r="AF34" s="1035">
        <v>3</v>
      </c>
      <c r="AG34" s="1036"/>
      <c r="AH34" s="1036"/>
      <c r="AI34" s="1036"/>
      <c r="AJ34" s="1037"/>
      <c r="AK34" s="980" t="s">
        <v>521</v>
      </c>
      <c r="AL34" s="971"/>
      <c r="AM34" s="971"/>
      <c r="AN34" s="971"/>
      <c r="AO34" s="971"/>
      <c r="AP34" s="971" t="s">
        <v>521</v>
      </c>
      <c r="AQ34" s="971"/>
      <c r="AR34" s="971"/>
      <c r="AS34" s="971"/>
      <c r="AT34" s="971"/>
      <c r="AU34" s="971" t="s">
        <v>521</v>
      </c>
      <c r="AV34" s="971"/>
      <c r="AW34" s="971"/>
      <c r="AX34" s="971"/>
      <c r="AY34" s="971"/>
      <c r="AZ34" s="1041" t="s">
        <v>521</v>
      </c>
      <c r="BA34" s="1041"/>
      <c r="BB34" s="1041"/>
      <c r="BC34" s="1041"/>
      <c r="BD34" s="1041"/>
      <c r="BE34" s="972" t="s">
        <v>413</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t="s">
        <v>417</v>
      </c>
      <c r="C35" s="1031"/>
      <c r="D35" s="1031"/>
      <c r="E35" s="1031"/>
      <c r="F35" s="1031"/>
      <c r="G35" s="1031"/>
      <c r="H35" s="1031"/>
      <c r="I35" s="1031"/>
      <c r="J35" s="1031"/>
      <c r="K35" s="1031"/>
      <c r="L35" s="1031"/>
      <c r="M35" s="1031"/>
      <c r="N35" s="1031"/>
      <c r="O35" s="1031"/>
      <c r="P35" s="1032"/>
      <c r="Q35" s="1038">
        <v>82</v>
      </c>
      <c r="R35" s="1039"/>
      <c r="S35" s="1039"/>
      <c r="T35" s="1039"/>
      <c r="U35" s="1039"/>
      <c r="V35" s="1039">
        <v>43</v>
      </c>
      <c r="W35" s="1039"/>
      <c r="X35" s="1039"/>
      <c r="Y35" s="1039"/>
      <c r="Z35" s="1039"/>
      <c r="AA35" s="1039">
        <v>39</v>
      </c>
      <c r="AB35" s="1039"/>
      <c r="AC35" s="1039"/>
      <c r="AD35" s="1039"/>
      <c r="AE35" s="1040"/>
      <c r="AF35" s="1035">
        <v>1</v>
      </c>
      <c r="AG35" s="1036"/>
      <c r="AH35" s="1036"/>
      <c r="AI35" s="1036"/>
      <c r="AJ35" s="1037"/>
      <c r="AK35" s="980">
        <v>82</v>
      </c>
      <c r="AL35" s="971"/>
      <c r="AM35" s="971"/>
      <c r="AN35" s="971"/>
      <c r="AO35" s="971"/>
      <c r="AP35" s="971">
        <v>2111</v>
      </c>
      <c r="AQ35" s="971"/>
      <c r="AR35" s="971"/>
      <c r="AS35" s="971"/>
      <c r="AT35" s="971"/>
      <c r="AU35" s="971" t="s">
        <v>521</v>
      </c>
      <c r="AV35" s="971"/>
      <c r="AW35" s="971"/>
      <c r="AX35" s="971"/>
      <c r="AY35" s="971"/>
      <c r="AZ35" s="1041" t="s">
        <v>521</v>
      </c>
      <c r="BA35" s="1041"/>
      <c r="BB35" s="1041"/>
      <c r="BC35" s="1041"/>
      <c r="BD35" s="1041"/>
      <c r="BE35" s="972" t="s">
        <v>415</v>
      </c>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t="s">
        <v>418</v>
      </c>
      <c r="C36" s="1031"/>
      <c r="D36" s="1031"/>
      <c r="E36" s="1031"/>
      <c r="F36" s="1031"/>
      <c r="G36" s="1031"/>
      <c r="H36" s="1031"/>
      <c r="I36" s="1031"/>
      <c r="J36" s="1031"/>
      <c r="K36" s="1031"/>
      <c r="L36" s="1031"/>
      <c r="M36" s="1031"/>
      <c r="N36" s="1031"/>
      <c r="O36" s="1031"/>
      <c r="P36" s="1032"/>
      <c r="Q36" s="1038">
        <v>102</v>
      </c>
      <c r="R36" s="1039"/>
      <c r="S36" s="1039"/>
      <c r="T36" s="1039"/>
      <c r="U36" s="1039"/>
      <c r="V36" s="1039">
        <v>63</v>
      </c>
      <c r="W36" s="1039"/>
      <c r="X36" s="1039"/>
      <c r="Y36" s="1039"/>
      <c r="Z36" s="1039"/>
      <c r="AA36" s="1039">
        <v>38</v>
      </c>
      <c r="AB36" s="1039"/>
      <c r="AC36" s="1039"/>
      <c r="AD36" s="1039"/>
      <c r="AE36" s="1040"/>
      <c r="AF36" s="1035">
        <v>0</v>
      </c>
      <c r="AG36" s="1036"/>
      <c r="AH36" s="1036"/>
      <c r="AI36" s="1036"/>
      <c r="AJ36" s="1037"/>
      <c r="AK36" s="980">
        <v>90</v>
      </c>
      <c r="AL36" s="971"/>
      <c r="AM36" s="971"/>
      <c r="AN36" s="971"/>
      <c r="AO36" s="971"/>
      <c r="AP36" s="971">
        <v>1686</v>
      </c>
      <c r="AQ36" s="971"/>
      <c r="AR36" s="971"/>
      <c r="AS36" s="971"/>
      <c r="AT36" s="971"/>
      <c r="AU36" s="971" t="s">
        <v>521</v>
      </c>
      <c r="AV36" s="971"/>
      <c r="AW36" s="971"/>
      <c r="AX36" s="971"/>
      <c r="AY36" s="971"/>
      <c r="AZ36" s="1041" t="s">
        <v>521</v>
      </c>
      <c r="BA36" s="1041"/>
      <c r="BB36" s="1041"/>
      <c r="BC36" s="1041"/>
      <c r="BD36" s="1041"/>
      <c r="BE36" s="972" t="s">
        <v>415</v>
      </c>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t="s">
        <v>419</v>
      </c>
      <c r="C37" s="1031"/>
      <c r="D37" s="1031"/>
      <c r="E37" s="1031"/>
      <c r="F37" s="1031"/>
      <c r="G37" s="1031"/>
      <c r="H37" s="1031"/>
      <c r="I37" s="1031"/>
      <c r="J37" s="1031"/>
      <c r="K37" s="1031"/>
      <c r="L37" s="1031"/>
      <c r="M37" s="1031"/>
      <c r="N37" s="1031"/>
      <c r="O37" s="1031"/>
      <c r="P37" s="1032"/>
      <c r="Q37" s="1038">
        <v>118</v>
      </c>
      <c r="R37" s="1039"/>
      <c r="S37" s="1039"/>
      <c r="T37" s="1039"/>
      <c r="U37" s="1039"/>
      <c r="V37" s="1039">
        <v>1</v>
      </c>
      <c r="W37" s="1039"/>
      <c r="X37" s="1039"/>
      <c r="Y37" s="1039"/>
      <c r="Z37" s="1039"/>
      <c r="AA37" s="1039">
        <v>117</v>
      </c>
      <c r="AB37" s="1039"/>
      <c r="AC37" s="1039"/>
      <c r="AD37" s="1039"/>
      <c r="AE37" s="1040"/>
      <c r="AF37" s="1035">
        <v>137</v>
      </c>
      <c r="AG37" s="1036"/>
      <c r="AH37" s="1036"/>
      <c r="AI37" s="1036"/>
      <c r="AJ37" s="1037"/>
      <c r="AK37" s="980" t="s">
        <v>521</v>
      </c>
      <c r="AL37" s="971"/>
      <c r="AM37" s="971"/>
      <c r="AN37" s="971"/>
      <c r="AO37" s="971"/>
      <c r="AP37" s="971" t="s">
        <v>521</v>
      </c>
      <c r="AQ37" s="971"/>
      <c r="AR37" s="971"/>
      <c r="AS37" s="971"/>
      <c r="AT37" s="971"/>
      <c r="AU37" s="971" t="s">
        <v>521</v>
      </c>
      <c r="AV37" s="971"/>
      <c r="AW37" s="971"/>
      <c r="AX37" s="971"/>
      <c r="AY37" s="971"/>
      <c r="AZ37" s="1041" t="s">
        <v>521</v>
      </c>
      <c r="BA37" s="1041"/>
      <c r="BB37" s="1041"/>
      <c r="BC37" s="1041"/>
      <c r="BD37" s="1041"/>
      <c r="BE37" s="972" t="s">
        <v>415</v>
      </c>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420</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394</v>
      </c>
      <c r="B63" s="937" t="s">
        <v>421</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609</v>
      </c>
      <c r="AG63" s="959"/>
      <c r="AH63" s="959"/>
      <c r="AI63" s="959"/>
      <c r="AJ63" s="1022"/>
      <c r="AK63" s="1023"/>
      <c r="AL63" s="963"/>
      <c r="AM63" s="963"/>
      <c r="AN63" s="963"/>
      <c r="AO63" s="963"/>
      <c r="AP63" s="959">
        <v>5185</v>
      </c>
      <c r="AQ63" s="959"/>
      <c r="AR63" s="959"/>
      <c r="AS63" s="959"/>
      <c r="AT63" s="959"/>
      <c r="AU63" s="959">
        <v>587</v>
      </c>
      <c r="AV63" s="959"/>
      <c r="AW63" s="959"/>
      <c r="AX63" s="959"/>
      <c r="AY63" s="959"/>
      <c r="AZ63" s="1017"/>
      <c r="BA63" s="1017"/>
      <c r="BB63" s="1017"/>
      <c r="BC63" s="1017"/>
      <c r="BD63" s="1017"/>
      <c r="BE63" s="960"/>
      <c r="BF63" s="960"/>
      <c r="BG63" s="960"/>
      <c r="BH63" s="960"/>
      <c r="BI63" s="961"/>
      <c r="BJ63" s="1018" t="s">
        <v>392</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422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423</v>
      </c>
      <c r="B66" s="996"/>
      <c r="C66" s="996"/>
      <c r="D66" s="996"/>
      <c r="E66" s="996"/>
      <c r="F66" s="996"/>
      <c r="G66" s="996"/>
      <c r="H66" s="996"/>
      <c r="I66" s="996"/>
      <c r="J66" s="996"/>
      <c r="K66" s="996"/>
      <c r="L66" s="996"/>
      <c r="M66" s="996"/>
      <c r="N66" s="996"/>
      <c r="O66" s="996"/>
      <c r="P66" s="997"/>
      <c r="Q66" s="1001" t="s">
        <v>399</v>
      </c>
      <c r="R66" s="1002"/>
      <c r="S66" s="1002"/>
      <c r="T66" s="1002"/>
      <c r="U66" s="1003"/>
      <c r="V66" s="1001" t="s">
        <v>424</v>
      </c>
      <c r="W66" s="1002"/>
      <c r="X66" s="1002"/>
      <c r="Y66" s="1002"/>
      <c r="Z66" s="1003"/>
      <c r="AA66" s="1001" t="s">
        <v>425</v>
      </c>
      <c r="AB66" s="1002"/>
      <c r="AC66" s="1002"/>
      <c r="AD66" s="1002"/>
      <c r="AE66" s="1003"/>
      <c r="AF66" s="1007" t="s">
        <v>402</v>
      </c>
      <c r="AG66" s="1008"/>
      <c r="AH66" s="1008"/>
      <c r="AI66" s="1008"/>
      <c r="AJ66" s="1009"/>
      <c r="AK66" s="1001" t="s">
        <v>426</v>
      </c>
      <c r="AL66" s="996"/>
      <c r="AM66" s="996"/>
      <c r="AN66" s="996"/>
      <c r="AO66" s="997"/>
      <c r="AP66" s="1001" t="s">
        <v>427</v>
      </c>
      <c r="AQ66" s="1002"/>
      <c r="AR66" s="1002"/>
      <c r="AS66" s="1002"/>
      <c r="AT66" s="1003"/>
      <c r="AU66" s="1001" t="s">
        <v>428</v>
      </c>
      <c r="AV66" s="1002"/>
      <c r="AW66" s="1002"/>
      <c r="AX66" s="1002"/>
      <c r="AY66" s="1003"/>
      <c r="AZ66" s="1001" t="s">
        <v>379</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c r="C68" s="986"/>
      <c r="D68" s="986"/>
      <c r="E68" s="986"/>
      <c r="F68" s="986"/>
      <c r="G68" s="986"/>
      <c r="H68" s="986"/>
      <c r="I68" s="986"/>
      <c r="J68" s="986"/>
      <c r="K68" s="986"/>
      <c r="L68" s="986"/>
      <c r="M68" s="986"/>
      <c r="N68" s="986"/>
      <c r="O68" s="986"/>
      <c r="P68" s="987"/>
      <c r="Q68" s="988"/>
      <c r="R68" s="982"/>
      <c r="S68" s="982"/>
      <c r="T68" s="982"/>
      <c r="U68" s="982"/>
      <c r="V68" s="982"/>
      <c r="W68" s="982"/>
      <c r="X68" s="982"/>
      <c r="Y68" s="982"/>
      <c r="Z68" s="982"/>
      <c r="AA68" s="982"/>
      <c r="AB68" s="982"/>
      <c r="AC68" s="982"/>
      <c r="AD68" s="982"/>
      <c r="AE68" s="982"/>
      <c r="AF68" s="982"/>
      <c r="AG68" s="982"/>
      <c r="AH68" s="982"/>
      <c r="AI68" s="982"/>
      <c r="AJ68" s="982"/>
      <c r="AK68" s="982"/>
      <c r="AL68" s="982"/>
      <c r="AM68" s="982"/>
      <c r="AN68" s="982"/>
      <c r="AO68" s="982"/>
      <c r="AP68" s="982"/>
      <c r="AQ68" s="982"/>
      <c r="AR68" s="982"/>
      <c r="AS68" s="982"/>
      <c r="AT68" s="982"/>
      <c r="AU68" s="982"/>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c r="C69" s="975"/>
      <c r="D69" s="975"/>
      <c r="E69" s="975"/>
      <c r="F69" s="975"/>
      <c r="G69" s="975"/>
      <c r="H69" s="975"/>
      <c r="I69" s="975"/>
      <c r="J69" s="975"/>
      <c r="K69" s="975"/>
      <c r="L69" s="975"/>
      <c r="M69" s="975"/>
      <c r="N69" s="975"/>
      <c r="O69" s="975"/>
      <c r="P69" s="976"/>
      <c r="Q69" s="977"/>
      <c r="R69" s="971"/>
      <c r="S69" s="971"/>
      <c r="T69" s="971"/>
      <c r="U69" s="971"/>
      <c r="V69" s="971"/>
      <c r="W69" s="971"/>
      <c r="X69" s="971"/>
      <c r="Y69" s="971"/>
      <c r="Z69" s="971"/>
      <c r="AA69" s="971"/>
      <c r="AB69" s="971"/>
      <c r="AC69" s="971"/>
      <c r="AD69" s="971"/>
      <c r="AE69" s="971"/>
      <c r="AF69" s="971"/>
      <c r="AG69" s="971"/>
      <c r="AH69" s="971"/>
      <c r="AI69" s="971"/>
      <c r="AJ69" s="971"/>
      <c r="AK69" s="971"/>
      <c r="AL69" s="971"/>
      <c r="AM69" s="971"/>
      <c r="AN69" s="971"/>
      <c r="AO69" s="971"/>
      <c r="AP69" s="971"/>
      <c r="AQ69" s="971"/>
      <c r="AR69" s="971"/>
      <c r="AS69" s="971"/>
      <c r="AT69" s="971"/>
      <c r="AU69" s="971"/>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c r="C70" s="975"/>
      <c r="D70" s="975"/>
      <c r="E70" s="975"/>
      <c r="F70" s="975"/>
      <c r="G70" s="975"/>
      <c r="H70" s="975"/>
      <c r="I70" s="975"/>
      <c r="J70" s="975"/>
      <c r="K70" s="975"/>
      <c r="L70" s="975"/>
      <c r="M70" s="975"/>
      <c r="N70" s="975"/>
      <c r="O70" s="975"/>
      <c r="P70" s="976"/>
      <c r="Q70" s="977"/>
      <c r="R70" s="971"/>
      <c r="S70" s="971"/>
      <c r="T70" s="971"/>
      <c r="U70" s="971"/>
      <c r="V70" s="971"/>
      <c r="W70" s="971"/>
      <c r="X70" s="971"/>
      <c r="Y70" s="971"/>
      <c r="Z70" s="971"/>
      <c r="AA70" s="971"/>
      <c r="AB70" s="971"/>
      <c r="AC70" s="971"/>
      <c r="AD70" s="971"/>
      <c r="AE70" s="971"/>
      <c r="AF70" s="971"/>
      <c r="AG70" s="971"/>
      <c r="AH70" s="971"/>
      <c r="AI70" s="971"/>
      <c r="AJ70" s="971"/>
      <c r="AK70" s="971"/>
      <c r="AL70" s="971"/>
      <c r="AM70" s="971"/>
      <c r="AN70" s="971"/>
      <c r="AO70" s="971"/>
      <c r="AP70" s="971"/>
      <c r="AQ70" s="971"/>
      <c r="AR70" s="971"/>
      <c r="AS70" s="971"/>
      <c r="AT70" s="971"/>
      <c r="AU70" s="971"/>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c r="C71" s="975"/>
      <c r="D71" s="975"/>
      <c r="E71" s="975"/>
      <c r="F71" s="975"/>
      <c r="G71" s="975"/>
      <c r="H71" s="975"/>
      <c r="I71" s="975"/>
      <c r="J71" s="975"/>
      <c r="K71" s="975"/>
      <c r="L71" s="975"/>
      <c r="M71" s="975"/>
      <c r="N71" s="975"/>
      <c r="O71" s="975"/>
      <c r="P71" s="976"/>
      <c r="Q71" s="977"/>
      <c r="R71" s="971"/>
      <c r="S71" s="971"/>
      <c r="T71" s="971"/>
      <c r="U71" s="971"/>
      <c r="V71" s="971"/>
      <c r="W71" s="971"/>
      <c r="X71" s="971"/>
      <c r="Y71" s="971"/>
      <c r="Z71" s="971"/>
      <c r="AA71" s="971"/>
      <c r="AB71" s="971"/>
      <c r="AC71" s="971"/>
      <c r="AD71" s="971"/>
      <c r="AE71" s="971"/>
      <c r="AF71" s="971"/>
      <c r="AG71" s="971"/>
      <c r="AH71" s="971"/>
      <c r="AI71" s="971"/>
      <c r="AJ71" s="971"/>
      <c r="AK71" s="971"/>
      <c r="AL71" s="971"/>
      <c r="AM71" s="971"/>
      <c r="AN71" s="971"/>
      <c r="AO71" s="971"/>
      <c r="AP71" s="971"/>
      <c r="AQ71" s="971"/>
      <c r="AR71" s="971"/>
      <c r="AS71" s="971"/>
      <c r="AT71" s="971"/>
      <c r="AU71" s="971"/>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c r="C72" s="975"/>
      <c r="D72" s="975"/>
      <c r="E72" s="975"/>
      <c r="F72" s="975"/>
      <c r="G72" s="975"/>
      <c r="H72" s="975"/>
      <c r="I72" s="975"/>
      <c r="J72" s="975"/>
      <c r="K72" s="975"/>
      <c r="L72" s="975"/>
      <c r="M72" s="975"/>
      <c r="N72" s="975"/>
      <c r="O72" s="975"/>
      <c r="P72" s="976"/>
      <c r="Q72" s="977"/>
      <c r="R72" s="971"/>
      <c r="S72" s="971"/>
      <c r="T72" s="971"/>
      <c r="U72" s="971"/>
      <c r="V72" s="971"/>
      <c r="W72" s="971"/>
      <c r="X72" s="971"/>
      <c r="Y72" s="971"/>
      <c r="Z72" s="971"/>
      <c r="AA72" s="971"/>
      <c r="AB72" s="971"/>
      <c r="AC72" s="971"/>
      <c r="AD72" s="971"/>
      <c r="AE72" s="971"/>
      <c r="AF72" s="971"/>
      <c r="AG72" s="971"/>
      <c r="AH72" s="971"/>
      <c r="AI72" s="971"/>
      <c r="AJ72" s="971"/>
      <c r="AK72" s="971"/>
      <c r="AL72" s="971"/>
      <c r="AM72" s="971"/>
      <c r="AN72" s="971"/>
      <c r="AO72" s="971"/>
      <c r="AP72" s="971"/>
      <c r="AQ72" s="971"/>
      <c r="AR72" s="971"/>
      <c r="AS72" s="971"/>
      <c r="AT72" s="971"/>
      <c r="AU72" s="971"/>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394</v>
      </c>
      <c r="B88" s="937" t="s">
        <v>429</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937" t="s">
        <v>430</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431</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432</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435</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436</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437</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438</v>
      </c>
      <c r="AB109" s="896"/>
      <c r="AC109" s="896"/>
      <c r="AD109" s="896"/>
      <c r="AE109" s="897"/>
      <c r="AF109" s="898" t="s">
        <v>439</v>
      </c>
      <c r="AG109" s="896"/>
      <c r="AH109" s="896"/>
      <c r="AI109" s="896"/>
      <c r="AJ109" s="897"/>
      <c r="AK109" s="898" t="s">
        <v>309</v>
      </c>
      <c r="AL109" s="896"/>
      <c r="AM109" s="896"/>
      <c r="AN109" s="896"/>
      <c r="AO109" s="897"/>
      <c r="AP109" s="898" t="s">
        <v>440</v>
      </c>
      <c r="AQ109" s="896"/>
      <c r="AR109" s="896"/>
      <c r="AS109" s="896"/>
      <c r="AT109" s="929"/>
      <c r="AU109" s="895" t="s">
        <v>437</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438</v>
      </c>
      <c r="BR109" s="896"/>
      <c r="BS109" s="896"/>
      <c r="BT109" s="896"/>
      <c r="BU109" s="897"/>
      <c r="BV109" s="898" t="s">
        <v>439</v>
      </c>
      <c r="BW109" s="896"/>
      <c r="BX109" s="896"/>
      <c r="BY109" s="896"/>
      <c r="BZ109" s="897"/>
      <c r="CA109" s="898" t="s">
        <v>309</v>
      </c>
      <c r="CB109" s="896"/>
      <c r="CC109" s="896"/>
      <c r="CD109" s="896"/>
      <c r="CE109" s="897"/>
      <c r="CF109" s="936" t="s">
        <v>440</v>
      </c>
      <c r="CG109" s="936"/>
      <c r="CH109" s="936"/>
      <c r="CI109" s="936"/>
      <c r="CJ109" s="936"/>
      <c r="CK109" s="898" t="s">
        <v>441</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438</v>
      </c>
      <c r="DH109" s="896"/>
      <c r="DI109" s="896"/>
      <c r="DJ109" s="896"/>
      <c r="DK109" s="897"/>
      <c r="DL109" s="898" t="s">
        <v>439</v>
      </c>
      <c r="DM109" s="896"/>
      <c r="DN109" s="896"/>
      <c r="DO109" s="896"/>
      <c r="DP109" s="897"/>
      <c r="DQ109" s="898" t="s">
        <v>309</v>
      </c>
      <c r="DR109" s="896"/>
      <c r="DS109" s="896"/>
      <c r="DT109" s="896"/>
      <c r="DU109" s="897"/>
      <c r="DV109" s="898" t="s">
        <v>440</v>
      </c>
      <c r="DW109" s="896"/>
      <c r="DX109" s="896"/>
      <c r="DY109" s="896"/>
      <c r="DZ109" s="929"/>
    </row>
    <row r="110" spans="1:131" s="230" customFormat="1" ht="26.25" customHeight="1" x14ac:dyDescent="0.15">
      <c r="A110" s="809" t="s">
        <v>442</v>
      </c>
      <c r="B110" s="810"/>
      <c r="C110" s="810"/>
      <c r="D110" s="810"/>
      <c r="E110" s="810"/>
      <c r="F110" s="810"/>
      <c r="G110" s="810"/>
      <c r="H110" s="810"/>
      <c r="I110" s="810"/>
      <c r="J110" s="810"/>
      <c r="K110" s="810"/>
      <c r="L110" s="810"/>
      <c r="M110" s="810"/>
      <c r="N110" s="810"/>
      <c r="O110" s="810"/>
      <c r="P110" s="810"/>
      <c r="Q110" s="810"/>
      <c r="R110" s="810"/>
      <c r="S110" s="810"/>
      <c r="T110" s="810"/>
      <c r="U110" s="810"/>
      <c r="V110" s="810"/>
      <c r="W110" s="810"/>
      <c r="X110" s="810"/>
      <c r="Y110" s="810"/>
      <c r="Z110" s="811"/>
      <c r="AA110" s="888">
        <v>882133</v>
      </c>
      <c r="AB110" s="889"/>
      <c r="AC110" s="889"/>
      <c r="AD110" s="889"/>
      <c r="AE110" s="890"/>
      <c r="AF110" s="891">
        <v>888883</v>
      </c>
      <c r="AG110" s="889"/>
      <c r="AH110" s="889"/>
      <c r="AI110" s="889"/>
      <c r="AJ110" s="890"/>
      <c r="AK110" s="891">
        <v>843492</v>
      </c>
      <c r="AL110" s="889"/>
      <c r="AM110" s="889"/>
      <c r="AN110" s="889"/>
      <c r="AO110" s="890"/>
      <c r="AP110" s="892">
        <v>16.399999999999999</v>
      </c>
      <c r="AQ110" s="893"/>
      <c r="AR110" s="893"/>
      <c r="AS110" s="893"/>
      <c r="AT110" s="894"/>
      <c r="AU110" s="930" t="s">
        <v>75</v>
      </c>
      <c r="AV110" s="931"/>
      <c r="AW110" s="931"/>
      <c r="AX110" s="931"/>
      <c r="AY110" s="931"/>
      <c r="AZ110" s="860" t="s">
        <v>443</v>
      </c>
      <c r="BA110" s="810"/>
      <c r="BB110" s="810"/>
      <c r="BC110" s="810"/>
      <c r="BD110" s="810"/>
      <c r="BE110" s="810"/>
      <c r="BF110" s="810"/>
      <c r="BG110" s="810"/>
      <c r="BH110" s="810"/>
      <c r="BI110" s="810"/>
      <c r="BJ110" s="810"/>
      <c r="BK110" s="810"/>
      <c r="BL110" s="810"/>
      <c r="BM110" s="810"/>
      <c r="BN110" s="810"/>
      <c r="BO110" s="810"/>
      <c r="BP110" s="811"/>
      <c r="BQ110" s="861">
        <v>8465183</v>
      </c>
      <c r="BR110" s="842"/>
      <c r="BS110" s="842"/>
      <c r="BT110" s="842"/>
      <c r="BU110" s="842"/>
      <c r="BV110" s="842">
        <v>8782518</v>
      </c>
      <c r="BW110" s="842"/>
      <c r="BX110" s="842"/>
      <c r="BY110" s="842"/>
      <c r="BZ110" s="842"/>
      <c r="CA110" s="842">
        <v>8897036</v>
      </c>
      <c r="CB110" s="842"/>
      <c r="CC110" s="842"/>
      <c r="CD110" s="842"/>
      <c r="CE110" s="842"/>
      <c r="CF110" s="866">
        <v>172.6</v>
      </c>
      <c r="CG110" s="867"/>
      <c r="CH110" s="867"/>
      <c r="CI110" s="867"/>
      <c r="CJ110" s="867"/>
      <c r="CK110" s="926" t="s">
        <v>444</v>
      </c>
      <c r="CL110" s="819"/>
      <c r="CM110" s="860" t="s">
        <v>445</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61">
        <v>429488</v>
      </c>
      <c r="DH110" s="842"/>
      <c r="DI110" s="842"/>
      <c r="DJ110" s="842"/>
      <c r="DK110" s="842"/>
      <c r="DL110" s="842">
        <v>415014</v>
      </c>
      <c r="DM110" s="842"/>
      <c r="DN110" s="842"/>
      <c r="DO110" s="842"/>
      <c r="DP110" s="842"/>
      <c r="DQ110" s="842">
        <v>400535</v>
      </c>
      <c r="DR110" s="842"/>
      <c r="DS110" s="842"/>
      <c r="DT110" s="842"/>
      <c r="DU110" s="842"/>
      <c r="DV110" s="843">
        <v>7.8</v>
      </c>
      <c r="DW110" s="843"/>
      <c r="DX110" s="843"/>
      <c r="DY110" s="843"/>
      <c r="DZ110" s="844"/>
    </row>
    <row r="111" spans="1:131" s="230" customFormat="1" ht="26.25" customHeight="1" x14ac:dyDescent="0.15">
      <c r="A111" s="774" t="s">
        <v>446</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447</v>
      </c>
      <c r="AB111" s="919"/>
      <c r="AC111" s="919"/>
      <c r="AD111" s="919"/>
      <c r="AE111" s="920"/>
      <c r="AF111" s="921" t="s">
        <v>392</v>
      </c>
      <c r="AG111" s="919"/>
      <c r="AH111" s="919"/>
      <c r="AI111" s="919"/>
      <c r="AJ111" s="920"/>
      <c r="AK111" s="921" t="s">
        <v>392</v>
      </c>
      <c r="AL111" s="919"/>
      <c r="AM111" s="919"/>
      <c r="AN111" s="919"/>
      <c r="AO111" s="920"/>
      <c r="AP111" s="922" t="s">
        <v>392</v>
      </c>
      <c r="AQ111" s="923"/>
      <c r="AR111" s="923"/>
      <c r="AS111" s="923"/>
      <c r="AT111" s="924"/>
      <c r="AU111" s="932"/>
      <c r="AV111" s="933"/>
      <c r="AW111" s="933"/>
      <c r="AX111" s="933"/>
      <c r="AY111" s="933"/>
      <c r="AZ111" s="817" t="s">
        <v>448</v>
      </c>
      <c r="BA111" s="752"/>
      <c r="BB111" s="752"/>
      <c r="BC111" s="752"/>
      <c r="BD111" s="752"/>
      <c r="BE111" s="752"/>
      <c r="BF111" s="752"/>
      <c r="BG111" s="752"/>
      <c r="BH111" s="752"/>
      <c r="BI111" s="752"/>
      <c r="BJ111" s="752"/>
      <c r="BK111" s="752"/>
      <c r="BL111" s="752"/>
      <c r="BM111" s="752"/>
      <c r="BN111" s="752"/>
      <c r="BO111" s="752"/>
      <c r="BP111" s="753"/>
      <c r="BQ111" s="789">
        <v>429488</v>
      </c>
      <c r="BR111" s="790"/>
      <c r="BS111" s="790"/>
      <c r="BT111" s="790"/>
      <c r="BU111" s="790"/>
      <c r="BV111" s="790">
        <v>415014</v>
      </c>
      <c r="BW111" s="790"/>
      <c r="BX111" s="790"/>
      <c r="BY111" s="790"/>
      <c r="BZ111" s="790"/>
      <c r="CA111" s="790">
        <v>400535</v>
      </c>
      <c r="CB111" s="790"/>
      <c r="CC111" s="790"/>
      <c r="CD111" s="790"/>
      <c r="CE111" s="790"/>
      <c r="CF111" s="875">
        <v>7.8</v>
      </c>
      <c r="CG111" s="876"/>
      <c r="CH111" s="876"/>
      <c r="CI111" s="876"/>
      <c r="CJ111" s="876"/>
      <c r="CK111" s="927"/>
      <c r="CL111" s="821"/>
      <c r="CM111" s="817" t="s">
        <v>449</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789" t="s">
        <v>392</v>
      </c>
      <c r="DH111" s="790"/>
      <c r="DI111" s="790"/>
      <c r="DJ111" s="790"/>
      <c r="DK111" s="790"/>
      <c r="DL111" s="790" t="s">
        <v>392</v>
      </c>
      <c r="DM111" s="790"/>
      <c r="DN111" s="790"/>
      <c r="DO111" s="790"/>
      <c r="DP111" s="790"/>
      <c r="DQ111" s="790" t="s">
        <v>392</v>
      </c>
      <c r="DR111" s="790"/>
      <c r="DS111" s="790"/>
      <c r="DT111" s="790"/>
      <c r="DU111" s="790"/>
      <c r="DV111" s="796" t="s">
        <v>392</v>
      </c>
      <c r="DW111" s="796"/>
      <c r="DX111" s="796"/>
      <c r="DY111" s="796"/>
      <c r="DZ111" s="797"/>
    </row>
    <row r="112" spans="1:131" s="230" customFormat="1" ht="26.25" customHeight="1" x14ac:dyDescent="0.15">
      <c r="A112" s="912" t="s">
        <v>450</v>
      </c>
      <c r="B112" s="913"/>
      <c r="C112" s="752" t="s">
        <v>451</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392</v>
      </c>
      <c r="AB112" s="780"/>
      <c r="AC112" s="780"/>
      <c r="AD112" s="780"/>
      <c r="AE112" s="781"/>
      <c r="AF112" s="782" t="s">
        <v>392</v>
      </c>
      <c r="AG112" s="780"/>
      <c r="AH112" s="780"/>
      <c r="AI112" s="780"/>
      <c r="AJ112" s="781"/>
      <c r="AK112" s="782" t="s">
        <v>392</v>
      </c>
      <c r="AL112" s="780"/>
      <c r="AM112" s="780"/>
      <c r="AN112" s="780"/>
      <c r="AO112" s="781"/>
      <c r="AP112" s="824" t="s">
        <v>392</v>
      </c>
      <c r="AQ112" s="825"/>
      <c r="AR112" s="825"/>
      <c r="AS112" s="825"/>
      <c r="AT112" s="826"/>
      <c r="AU112" s="932"/>
      <c r="AV112" s="933"/>
      <c r="AW112" s="933"/>
      <c r="AX112" s="933"/>
      <c r="AY112" s="933"/>
      <c r="AZ112" s="817" t="s">
        <v>452</v>
      </c>
      <c r="BA112" s="752"/>
      <c r="BB112" s="752"/>
      <c r="BC112" s="752"/>
      <c r="BD112" s="752"/>
      <c r="BE112" s="752"/>
      <c r="BF112" s="752"/>
      <c r="BG112" s="752"/>
      <c r="BH112" s="752"/>
      <c r="BI112" s="752"/>
      <c r="BJ112" s="752"/>
      <c r="BK112" s="752"/>
      <c r="BL112" s="752"/>
      <c r="BM112" s="752"/>
      <c r="BN112" s="752"/>
      <c r="BO112" s="752"/>
      <c r="BP112" s="753"/>
      <c r="BQ112" s="789">
        <v>381045</v>
      </c>
      <c r="BR112" s="790"/>
      <c r="BS112" s="790"/>
      <c r="BT112" s="790"/>
      <c r="BU112" s="790"/>
      <c r="BV112" s="790">
        <v>582958</v>
      </c>
      <c r="BW112" s="790"/>
      <c r="BX112" s="790"/>
      <c r="BY112" s="790"/>
      <c r="BZ112" s="790"/>
      <c r="CA112" s="790">
        <v>517169</v>
      </c>
      <c r="CB112" s="790"/>
      <c r="CC112" s="790"/>
      <c r="CD112" s="790"/>
      <c r="CE112" s="790"/>
      <c r="CF112" s="875">
        <v>10</v>
      </c>
      <c r="CG112" s="876"/>
      <c r="CH112" s="876"/>
      <c r="CI112" s="876"/>
      <c r="CJ112" s="876"/>
      <c r="CK112" s="927"/>
      <c r="CL112" s="821"/>
      <c r="CM112" s="817" t="s">
        <v>453</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789" t="s">
        <v>392</v>
      </c>
      <c r="DH112" s="790"/>
      <c r="DI112" s="790"/>
      <c r="DJ112" s="790"/>
      <c r="DK112" s="790"/>
      <c r="DL112" s="790" t="s">
        <v>392</v>
      </c>
      <c r="DM112" s="790"/>
      <c r="DN112" s="790"/>
      <c r="DO112" s="790"/>
      <c r="DP112" s="790"/>
      <c r="DQ112" s="790" t="s">
        <v>392</v>
      </c>
      <c r="DR112" s="790"/>
      <c r="DS112" s="790"/>
      <c r="DT112" s="790"/>
      <c r="DU112" s="790"/>
      <c r="DV112" s="796" t="s">
        <v>392</v>
      </c>
      <c r="DW112" s="796"/>
      <c r="DX112" s="796"/>
      <c r="DY112" s="796"/>
      <c r="DZ112" s="797"/>
    </row>
    <row r="113" spans="1:130" s="230" customFormat="1" ht="26.25" customHeight="1" x14ac:dyDescent="0.15">
      <c r="A113" s="914"/>
      <c r="B113" s="915"/>
      <c r="C113" s="752" t="s">
        <v>454</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84449</v>
      </c>
      <c r="AB113" s="919"/>
      <c r="AC113" s="919"/>
      <c r="AD113" s="919"/>
      <c r="AE113" s="920"/>
      <c r="AF113" s="921">
        <v>92541</v>
      </c>
      <c r="AG113" s="919"/>
      <c r="AH113" s="919"/>
      <c r="AI113" s="919"/>
      <c r="AJ113" s="920"/>
      <c r="AK113" s="921">
        <v>90000</v>
      </c>
      <c r="AL113" s="919"/>
      <c r="AM113" s="919"/>
      <c r="AN113" s="919"/>
      <c r="AO113" s="920"/>
      <c r="AP113" s="922">
        <v>1.7</v>
      </c>
      <c r="AQ113" s="923"/>
      <c r="AR113" s="923"/>
      <c r="AS113" s="923"/>
      <c r="AT113" s="924"/>
      <c r="AU113" s="932"/>
      <c r="AV113" s="933"/>
      <c r="AW113" s="933"/>
      <c r="AX113" s="933"/>
      <c r="AY113" s="933"/>
      <c r="AZ113" s="817" t="s">
        <v>455</v>
      </c>
      <c r="BA113" s="752"/>
      <c r="BB113" s="752"/>
      <c r="BC113" s="752"/>
      <c r="BD113" s="752"/>
      <c r="BE113" s="752"/>
      <c r="BF113" s="752"/>
      <c r="BG113" s="752"/>
      <c r="BH113" s="752"/>
      <c r="BI113" s="752"/>
      <c r="BJ113" s="752"/>
      <c r="BK113" s="752"/>
      <c r="BL113" s="752"/>
      <c r="BM113" s="752"/>
      <c r="BN113" s="752"/>
      <c r="BO113" s="752"/>
      <c r="BP113" s="753"/>
      <c r="BQ113" s="789">
        <v>323136</v>
      </c>
      <c r="BR113" s="790"/>
      <c r="BS113" s="790"/>
      <c r="BT113" s="790"/>
      <c r="BU113" s="790"/>
      <c r="BV113" s="790">
        <v>318899</v>
      </c>
      <c r="BW113" s="790"/>
      <c r="BX113" s="790"/>
      <c r="BY113" s="790"/>
      <c r="BZ113" s="790"/>
      <c r="CA113" s="790">
        <v>296069</v>
      </c>
      <c r="CB113" s="790"/>
      <c r="CC113" s="790"/>
      <c r="CD113" s="790"/>
      <c r="CE113" s="790"/>
      <c r="CF113" s="875">
        <v>5.7</v>
      </c>
      <c r="CG113" s="876"/>
      <c r="CH113" s="876"/>
      <c r="CI113" s="876"/>
      <c r="CJ113" s="876"/>
      <c r="CK113" s="927"/>
      <c r="CL113" s="821"/>
      <c r="CM113" s="817" t="s">
        <v>456</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457</v>
      </c>
      <c r="DH113" s="780"/>
      <c r="DI113" s="780"/>
      <c r="DJ113" s="780"/>
      <c r="DK113" s="781"/>
      <c r="DL113" s="782" t="s">
        <v>392</v>
      </c>
      <c r="DM113" s="780"/>
      <c r="DN113" s="780"/>
      <c r="DO113" s="780"/>
      <c r="DP113" s="781"/>
      <c r="DQ113" s="782" t="s">
        <v>458</v>
      </c>
      <c r="DR113" s="780"/>
      <c r="DS113" s="780"/>
      <c r="DT113" s="780"/>
      <c r="DU113" s="781"/>
      <c r="DV113" s="824" t="s">
        <v>459</v>
      </c>
      <c r="DW113" s="825"/>
      <c r="DX113" s="825"/>
      <c r="DY113" s="825"/>
      <c r="DZ113" s="826"/>
    </row>
    <row r="114" spans="1:130" s="230" customFormat="1" ht="26.25" customHeight="1" x14ac:dyDescent="0.15">
      <c r="A114" s="914"/>
      <c r="B114" s="915"/>
      <c r="C114" s="752" t="s">
        <v>460</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59943</v>
      </c>
      <c r="AB114" s="780"/>
      <c r="AC114" s="780"/>
      <c r="AD114" s="780"/>
      <c r="AE114" s="781"/>
      <c r="AF114" s="782">
        <v>51752</v>
      </c>
      <c r="AG114" s="780"/>
      <c r="AH114" s="780"/>
      <c r="AI114" s="780"/>
      <c r="AJ114" s="781"/>
      <c r="AK114" s="782">
        <v>50146</v>
      </c>
      <c r="AL114" s="780"/>
      <c r="AM114" s="780"/>
      <c r="AN114" s="780"/>
      <c r="AO114" s="781"/>
      <c r="AP114" s="824">
        <v>1</v>
      </c>
      <c r="AQ114" s="825"/>
      <c r="AR114" s="825"/>
      <c r="AS114" s="825"/>
      <c r="AT114" s="826"/>
      <c r="AU114" s="932"/>
      <c r="AV114" s="933"/>
      <c r="AW114" s="933"/>
      <c r="AX114" s="933"/>
      <c r="AY114" s="933"/>
      <c r="AZ114" s="817" t="s">
        <v>461</v>
      </c>
      <c r="BA114" s="752"/>
      <c r="BB114" s="752"/>
      <c r="BC114" s="752"/>
      <c r="BD114" s="752"/>
      <c r="BE114" s="752"/>
      <c r="BF114" s="752"/>
      <c r="BG114" s="752"/>
      <c r="BH114" s="752"/>
      <c r="BI114" s="752"/>
      <c r="BJ114" s="752"/>
      <c r="BK114" s="752"/>
      <c r="BL114" s="752"/>
      <c r="BM114" s="752"/>
      <c r="BN114" s="752"/>
      <c r="BO114" s="752"/>
      <c r="BP114" s="753"/>
      <c r="BQ114" s="789">
        <v>2525505</v>
      </c>
      <c r="BR114" s="790"/>
      <c r="BS114" s="790"/>
      <c r="BT114" s="790"/>
      <c r="BU114" s="790"/>
      <c r="BV114" s="790">
        <v>2523062</v>
      </c>
      <c r="BW114" s="790"/>
      <c r="BX114" s="790"/>
      <c r="BY114" s="790"/>
      <c r="BZ114" s="790"/>
      <c r="CA114" s="790">
        <v>2499357</v>
      </c>
      <c r="CB114" s="790"/>
      <c r="CC114" s="790"/>
      <c r="CD114" s="790"/>
      <c r="CE114" s="790"/>
      <c r="CF114" s="875">
        <v>48.5</v>
      </c>
      <c r="CG114" s="876"/>
      <c r="CH114" s="876"/>
      <c r="CI114" s="876"/>
      <c r="CJ114" s="876"/>
      <c r="CK114" s="927"/>
      <c r="CL114" s="821"/>
      <c r="CM114" s="817" t="s">
        <v>462</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392</v>
      </c>
      <c r="DH114" s="780"/>
      <c r="DI114" s="780"/>
      <c r="DJ114" s="780"/>
      <c r="DK114" s="781"/>
      <c r="DL114" s="782" t="s">
        <v>392</v>
      </c>
      <c r="DM114" s="780"/>
      <c r="DN114" s="780"/>
      <c r="DO114" s="780"/>
      <c r="DP114" s="781"/>
      <c r="DQ114" s="782" t="s">
        <v>463</v>
      </c>
      <c r="DR114" s="780"/>
      <c r="DS114" s="780"/>
      <c r="DT114" s="780"/>
      <c r="DU114" s="781"/>
      <c r="DV114" s="824" t="s">
        <v>392</v>
      </c>
      <c r="DW114" s="825"/>
      <c r="DX114" s="825"/>
      <c r="DY114" s="825"/>
      <c r="DZ114" s="826"/>
    </row>
    <row r="115" spans="1:130" s="230" customFormat="1" ht="26.25" customHeight="1" x14ac:dyDescent="0.15">
      <c r="A115" s="914"/>
      <c r="B115" s="915"/>
      <c r="C115" s="752" t="s">
        <v>464</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10682</v>
      </c>
      <c r="AB115" s="919"/>
      <c r="AC115" s="919"/>
      <c r="AD115" s="919"/>
      <c r="AE115" s="920"/>
      <c r="AF115" s="921">
        <v>22747</v>
      </c>
      <c r="AG115" s="919"/>
      <c r="AH115" s="919"/>
      <c r="AI115" s="919"/>
      <c r="AJ115" s="920"/>
      <c r="AK115" s="921">
        <v>22753</v>
      </c>
      <c r="AL115" s="919"/>
      <c r="AM115" s="919"/>
      <c r="AN115" s="919"/>
      <c r="AO115" s="920"/>
      <c r="AP115" s="922">
        <v>0.4</v>
      </c>
      <c r="AQ115" s="923"/>
      <c r="AR115" s="923"/>
      <c r="AS115" s="923"/>
      <c r="AT115" s="924"/>
      <c r="AU115" s="932"/>
      <c r="AV115" s="933"/>
      <c r="AW115" s="933"/>
      <c r="AX115" s="933"/>
      <c r="AY115" s="933"/>
      <c r="AZ115" s="817" t="s">
        <v>465</v>
      </c>
      <c r="BA115" s="752"/>
      <c r="BB115" s="752"/>
      <c r="BC115" s="752"/>
      <c r="BD115" s="752"/>
      <c r="BE115" s="752"/>
      <c r="BF115" s="752"/>
      <c r="BG115" s="752"/>
      <c r="BH115" s="752"/>
      <c r="BI115" s="752"/>
      <c r="BJ115" s="752"/>
      <c r="BK115" s="752"/>
      <c r="BL115" s="752"/>
      <c r="BM115" s="752"/>
      <c r="BN115" s="752"/>
      <c r="BO115" s="752"/>
      <c r="BP115" s="753"/>
      <c r="BQ115" s="789" t="s">
        <v>392</v>
      </c>
      <c r="BR115" s="790"/>
      <c r="BS115" s="790"/>
      <c r="BT115" s="790"/>
      <c r="BU115" s="790"/>
      <c r="BV115" s="790" t="s">
        <v>392</v>
      </c>
      <c r="BW115" s="790"/>
      <c r="BX115" s="790"/>
      <c r="BY115" s="790"/>
      <c r="BZ115" s="790"/>
      <c r="CA115" s="790" t="s">
        <v>392</v>
      </c>
      <c r="CB115" s="790"/>
      <c r="CC115" s="790"/>
      <c r="CD115" s="790"/>
      <c r="CE115" s="790"/>
      <c r="CF115" s="875" t="s">
        <v>392</v>
      </c>
      <c r="CG115" s="876"/>
      <c r="CH115" s="876"/>
      <c r="CI115" s="876"/>
      <c r="CJ115" s="876"/>
      <c r="CK115" s="927"/>
      <c r="CL115" s="821"/>
      <c r="CM115" s="817" t="s">
        <v>466</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392</v>
      </c>
      <c r="DH115" s="780"/>
      <c r="DI115" s="780"/>
      <c r="DJ115" s="780"/>
      <c r="DK115" s="781"/>
      <c r="DL115" s="782" t="s">
        <v>392</v>
      </c>
      <c r="DM115" s="780"/>
      <c r="DN115" s="780"/>
      <c r="DO115" s="780"/>
      <c r="DP115" s="781"/>
      <c r="DQ115" s="782" t="s">
        <v>392</v>
      </c>
      <c r="DR115" s="780"/>
      <c r="DS115" s="780"/>
      <c r="DT115" s="780"/>
      <c r="DU115" s="781"/>
      <c r="DV115" s="824" t="s">
        <v>463</v>
      </c>
      <c r="DW115" s="825"/>
      <c r="DX115" s="825"/>
      <c r="DY115" s="825"/>
      <c r="DZ115" s="826"/>
    </row>
    <row r="116" spans="1:130" s="230" customFormat="1" ht="26.25" customHeight="1" x14ac:dyDescent="0.15">
      <c r="A116" s="916"/>
      <c r="B116" s="917"/>
      <c r="C116" s="839" t="s">
        <v>467</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4</v>
      </c>
      <c r="AB116" s="780"/>
      <c r="AC116" s="780"/>
      <c r="AD116" s="780"/>
      <c r="AE116" s="781"/>
      <c r="AF116" s="782">
        <v>3</v>
      </c>
      <c r="AG116" s="780"/>
      <c r="AH116" s="780"/>
      <c r="AI116" s="780"/>
      <c r="AJ116" s="781"/>
      <c r="AK116" s="782" t="s">
        <v>392</v>
      </c>
      <c r="AL116" s="780"/>
      <c r="AM116" s="780"/>
      <c r="AN116" s="780"/>
      <c r="AO116" s="781"/>
      <c r="AP116" s="824" t="s">
        <v>392</v>
      </c>
      <c r="AQ116" s="825"/>
      <c r="AR116" s="825"/>
      <c r="AS116" s="825"/>
      <c r="AT116" s="826"/>
      <c r="AU116" s="932"/>
      <c r="AV116" s="933"/>
      <c r="AW116" s="933"/>
      <c r="AX116" s="933"/>
      <c r="AY116" s="933"/>
      <c r="AZ116" s="909" t="s">
        <v>468</v>
      </c>
      <c r="BA116" s="910"/>
      <c r="BB116" s="910"/>
      <c r="BC116" s="910"/>
      <c r="BD116" s="910"/>
      <c r="BE116" s="910"/>
      <c r="BF116" s="910"/>
      <c r="BG116" s="910"/>
      <c r="BH116" s="910"/>
      <c r="BI116" s="910"/>
      <c r="BJ116" s="910"/>
      <c r="BK116" s="910"/>
      <c r="BL116" s="910"/>
      <c r="BM116" s="910"/>
      <c r="BN116" s="910"/>
      <c r="BO116" s="910"/>
      <c r="BP116" s="911"/>
      <c r="BQ116" s="789" t="s">
        <v>392</v>
      </c>
      <c r="BR116" s="790"/>
      <c r="BS116" s="790"/>
      <c r="BT116" s="790"/>
      <c r="BU116" s="790"/>
      <c r="BV116" s="790" t="s">
        <v>392</v>
      </c>
      <c r="BW116" s="790"/>
      <c r="BX116" s="790"/>
      <c r="BY116" s="790"/>
      <c r="BZ116" s="790"/>
      <c r="CA116" s="790" t="s">
        <v>392</v>
      </c>
      <c r="CB116" s="790"/>
      <c r="CC116" s="790"/>
      <c r="CD116" s="790"/>
      <c r="CE116" s="790"/>
      <c r="CF116" s="875" t="s">
        <v>392</v>
      </c>
      <c r="CG116" s="876"/>
      <c r="CH116" s="876"/>
      <c r="CI116" s="876"/>
      <c r="CJ116" s="876"/>
      <c r="CK116" s="927"/>
      <c r="CL116" s="821"/>
      <c r="CM116" s="817" t="s">
        <v>469</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392</v>
      </c>
      <c r="DH116" s="780"/>
      <c r="DI116" s="780"/>
      <c r="DJ116" s="780"/>
      <c r="DK116" s="781"/>
      <c r="DL116" s="782" t="s">
        <v>470</v>
      </c>
      <c r="DM116" s="780"/>
      <c r="DN116" s="780"/>
      <c r="DO116" s="780"/>
      <c r="DP116" s="781"/>
      <c r="DQ116" s="782" t="s">
        <v>392</v>
      </c>
      <c r="DR116" s="780"/>
      <c r="DS116" s="780"/>
      <c r="DT116" s="780"/>
      <c r="DU116" s="781"/>
      <c r="DV116" s="824" t="s">
        <v>392</v>
      </c>
      <c r="DW116" s="825"/>
      <c r="DX116" s="825"/>
      <c r="DY116" s="825"/>
      <c r="DZ116" s="826"/>
    </row>
    <row r="117" spans="1:130" s="230" customFormat="1" ht="26.25" customHeight="1" x14ac:dyDescent="0.15">
      <c r="A117" s="895" t="s">
        <v>189</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471</v>
      </c>
      <c r="Z117" s="897"/>
      <c r="AA117" s="902">
        <v>1037211</v>
      </c>
      <c r="AB117" s="903"/>
      <c r="AC117" s="903"/>
      <c r="AD117" s="903"/>
      <c r="AE117" s="904"/>
      <c r="AF117" s="905">
        <v>1055926</v>
      </c>
      <c r="AG117" s="903"/>
      <c r="AH117" s="903"/>
      <c r="AI117" s="903"/>
      <c r="AJ117" s="904"/>
      <c r="AK117" s="905">
        <v>1006391</v>
      </c>
      <c r="AL117" s="903"/>
      <c r="AM117" s="903"/>
      <c r="AN117" s="903"/>
      <c r="AO117" s="904"/>
      <c r="AP117" s="906"/>
      <c r="AQ117" s="907"/>
      <c r="AR117" s="907"/>
      <c r="AS117" s="907"/>
      <c r="AT117" s="908"/>
      <c r="AU117" s="932"/>
      <c r="AV117" s="933"/>
      <c r="AW117" s="933"/>
      <c r="AX117" s="933"/>
      <c r="AY117" s="933"/>
      <c r="AZ117" s="863" t="s">
        <v>472</v>
      </c>
      <c r="BA117" s="864"/>
      <c r="BB117" s="864"/>
      <c r="BC117" s="864"/>
      <c r="BD117" s="864"/>
      <c r="BE117" s="864"/>
      <c r="BF117" s="864"/>
      <c r="BG117" s="864"/>
      <c r="BH117" s="864"/>
      <c r="BI117" s="864"/>
      <c r="BJ117" s="864"/>
      <c r="BK117" s="864"/>
      <c r="BL117" s="864"/>
      <c r="BM117" s="864"/>
      <c r="BN117" s="864"/>
      <c r="BO117" s="864"/>
      <c r="BP117" s="865"/>
      <c r="BQ117" s="789" t="s">
        <v>392</v>
      </c>
      <c r="BR117" s="790"/>
      <c r="BS117" s="790"/>
      <c r="BT117" s="790"/>
      <c r="BU117" s="790"/>
      <c r="BV117" s="790" t="s">
        <v>392</v>
      </c>
      <c r="BW117" s="790"/>
      <c r="BX117" s="790"/>
      <c r="BY117" s="790"/>
      <c r="BZ117" s="790"/>
      <c r="CA117" s="790" t="s">
        <v>392</v>
      </c>
      <c r="CB117" s="790"/>
      <c r="CC117" s="790"/>
      <c r="CD117" s="790"/>
      <c r="CE117" s="790"/>
      <c r="CF117" s="875" t="s">
        <v>392</v>
      </c>
      <c r="CG117" s="876"/>
      <c r="CH117" s="876"/>
      <c r="CI117" s="876"/>
      <c r="CJ117" s="876"/>
      <c r="CK117" s="927"/>
      <c r="CL117" s="821"/>
      <c r="CM117" s="817" t="s">
        <v>473</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392</v>
      </c>
      <c r="DH117" s="780"/>
      <c r="DI117" s="780"/>
      <c r="DJ117" s="780"/>
      <c r="DK117" s="781"/>
      <c r="DL117" s="782" t="s">
        <v>392</v>
      </c>
      <c r="DM117" s="780"/>
      <c r="DN117" s="780"/>
      <c r="DO117" s="780"/>
      <c r="DP117" s="781"/>
      <c r="DQ117" s="782" t="s">
        <v>392</v>
      </c>
      <c r="DR117" s="780"/>
      <c r="DS117" s="780"/>
      <c r="DT117" s="780"/>
      <c r="DU117" s="781"/>
      <c r="DV117" s="824" t="s">
        <v>392</v>
      </c>
      <c r="DW117" s="825"/>
      <c r="DX117" s="825"/>
      <c r="DY117" s="825"/>
      <c r="DZ117" s="826"/>
    </row>
    <row r="118" spans="1:130" s="230" customFormat="1" ht="26.25" customHeight="1" x14ac:dyDescent="0.15">
      <c r="A118" s="895" t="s">
        <v>441</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438</v>
      </c>
      <c r="AB118" s="896"/>
      <c r="AC118" s="896"/>
      <c r="AD118" s="896"/>
      <c r="AE118" s="897"/>
      <c r="AF118" s="898" t="s">
        <v>439</v>
      </c>
      <c r="AG118" s="896"/>
      <c r="AH118" s="896"/>
      <c r="AI118" s="896"/>
      <c r="AJ118" s="897"/>
      <c r="AK118" s="898" t="s">
        <v>309</v>
      </c>
      <c r="AL118" s="896"/>
      <c r="AM118" s="896"/>
      <c r="AN118" s="896"/>
      <c r="AO118" s="897"/>
      <c r="AP118" s="899" t="s">
        <v>440</v>
      </c>
      <c r="AQ118" s="900"/>
      <c r="AR118" s="900"/>
      <c r="AS118" s="900"/>
      <c r="AT118" s="901"/>
      <c r="AU118" s="932"/>
      <c r="AV118" s="933"/>
      <c r="AW118" s="933"/>
      <c r="AX118" s="933"/>
      <c r="AY118" s="933"/>
      <c r="AZ118" s="838" t="s">
        <v>474</v>
      </c>
      <c r="BA118" s="839"/>
      <c r="BB118" s="839"/>
      <c r="BC118" s="839"/>
      <c r="BD118" s="839"/>
      <c r="BE118" s="839"/>
      <c r="BF118" s="839"/>
      <c r="BG118" s="839"/>
      <c r="BH118" s="839"/>
      <c r="BI118" s="839"/>
      <c r="BJ118" s="839"/>
      <c r="BK118" s="839"/>
      <c r="BL118" s="839"/>
      <c r="BM118" s="839"/>
      <c r="BN118" s="839"/>
      <c r="BO118" s="839"/>
      <c r="BP118" s="840"/>
      <c r="BQ118" s="879" t="s">
        <v>458</v>
      </c>
      <c r="BR118" s="845"/>
      <c r="BS118" s="845"/>
      <c r="BT118" s="845"/>
      <c r="BU118" s="845"/>
      <c r="BV118" s="845" t="s">
        <v>459</v>
      </c>
      <c r="BW118" s="845"/>
      <c r="BX118" s="845"/>
      <c r="BY118" s="845"/>
      <c r="BZ118" s="845"/>
      <c r="CA118" s="845" t="s">
        <v>392</v>
      </c>
      <c r="CB118" s="845"/>
      <c r="CC118" s="845"/>
      <c r="CD118" s="845"/>
      <c r="CE118" s="845"/>
      <c r="CF118" s="875" t="s">
        <v>392</v>
      </c>
      <c r="CG118" s="876"/>
      <c r="CH118" s="876"/>
      <c r="CI118" s="876"/>
      <c r="CJ118" s="876"/>
      <c r="CK118" s="927"/>
      <c r="CL118" s="821"/>
      <c r="CM118" s="817" t="s">
        <v>475</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392</v>
      </c>
      <c r="DH118" s="780"/>
      <c r="DI118" s="780"/>
      <c r="DJ118" s="780"/>
      <c r="DK118" s="781"/>
      <c r="DL118" s="782" t="s">
        <v>457</v>
      </c>
      <c r="DM118" s="780"/>
      <c r="DN118" s="780"/>
      <c r="DO118" s="780"/>
      <c r="DP118" s="781"/>
      <c r="DQ118" s="782" t="s">
        <v>392</v>
      </c>
      <c r="DR118" s="780"/>
      <c r="DS118" s="780"/>
      <c r="DT118" s="780"/>
      <c r="DU118" s="781"/>
      <c r="DV118" s="824" t="s">
        <v>392</v>
      </c>
      <c r="DW118" s="825"/>
      <c r="DX118" s="825"/>
      <c r="DY118" s="825"/>
      <c r="DZ118" s="826"/>
    </row>
    <row r="119" spans="1:130" s="230" customFormat="1" ht="26.25" customHeight="1" x14ac:dyDescent="0.15">
      <c r="A119" s="818" t="s">
        <v>444</v>
      </c>
      <c r="B119" s="819"/>
      <c r="C119" s="860" t="s">
        <v>445</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888">
        <v>10682</v>
      </c>
      <c r="AB119" s="889"/>
      <c r="AC119" s="889"/>
      <c r="AD119" s="889"/>
      <c r="AE119" s="890"/>
      <c r="AF119" s="891">
        <v>22747</v>
      </c>
      <c r="AG119" s="889"/>
      <c r="AH119" s="889"/>
      <c r="AI119" s="889"/>
      <c r="AJ119" s="890"/>
      <c r="AK119" s="891">
        <v>22753</v>
      </c>
      <c r="AL119" s="889"/>
      <c r="AM119" s="889"/>
      <c r="AN119" s="889"/>
      <c r="AO119" s="890"/>
      <c r="AP119" s="892">
        <v>0.4</v>
      </c>
      <c r="AQ119" s="893"/>
      <c r="AR119" s="893"/>
      <c r="AS119" s="893"/>
      <c r="AT119" s="894"/>
      <c r="AU119" s="934"/>
      <c r="AV119" s="935"/>
      <c r="AW119" s="935"/>
      <c r="AX119" s="935"/>
      <c r="AY119" s="935"/>
      <c r="AZ119" s="251" t="s">
        <v>189</v>
      </c>
      <c r="BA119" s="251"/>
      <c r="BB119" s="251"/>
      <c r="BC119" s="251"/>
      <c r="BD119" s="251"/>
      <c r="BE119" s="251"/>
      <c r="BF119" s="251"/>
      <c r="BG119" s="251"/>
      <c r="BH119" s="251"/>
      <c r="BI119" s="251"/>
      <c r="BJ119" s="251"/>
      <c r="BK119" s="251"/>
      <c r="BL119" s="251"/>
      <c r="BM119" s="251"/>
      <c r="BN119" s="251"/>
      <c r="BO119" s="877" t="s">
        <v>476</v>
      </c>
      <c r="BP119" s="878"/>
      <c r="BQ119" s="879">
        <v>12124357</v>
      </c>
      <c r="BR119" s="845"/>
      <c r="BS119" s="845"/>
      <c r="BT119" s="845"/>
      <c r="BU119" s="845"/>
      <c r="BV119" s="845">
        <v>12622451</v>
      </c>
      <c r="BW119" s="845"/>
      <c r="BX119" s="845"/>
      <c r="BY119" s="845"/>
      <c r="BZ119" s="845"/>
      <c r="CA119" s="845">
        <v>12610166</v>
      </c>
      <c r="CB119" s="845"/>
      <c r="CC119" s="845"/>
      <c r="CD119" s="845"/>
      <c r="CE119" s="845"/>
      <c r="CF119" s="748"/>
      <c r="CG119" s="749"/>
      <c r="CH119" s="749"/>
      <c r="CI119" s="749"/>
      <c r="CJ119" s="834"/>
      <c r="CK119" s="928"/>
      <c r="CL119" s="823"/>
      <c r="CM119" s="838" t="s">
        <v>477</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392</v>
      </c>
      <c r="DH119" s="764"/>
      <c r="DI119" s="764"/>
      <c r="DJ119" s="764"/>
      <c r="DK119" s="765"/>
      <c r="DL119" s="766" t="s">
        <v>392</v>
      </c>
      <c r="DM119" s="764"/>
      <c r="DN119" s="764"/>
      <c r="DO119" s="764"/>
      <c r="DP119" s="765"/>
      <c r="DQ119" s="766" t="s">
        <v>392</v>
      </c>
      <c r="DR119" s="764"/>
      <c r="DS119" s="764"/>
      <c r="DT119" s="764"/>
      <c r="DU119" s="765"/>
      <c r="DV119" s="848" t="s">
        <v>392</v>
      </c>
      <c r="DW119" s="849"/>
      <c r="DX119" s="849"/>
      <c r="DY119" s="849"/>
      <c r="DZ119" s="850"/>
    </row>
    <row r="120" spans="1:130" s="230" customFormat="1" ht="26.25" customHeight="1" x14ac:dyDescent="0.15">
      <c r="A120" s="820"/>
      <c r="B120" s="821"/>
      <c r="C120" s="817" t="s">
        <v>449</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392</v>
      </c>
      <c r="AB120" s="780"/>
      <c r="AC120" s="780"/>
      <c r="AD120" s="780"/>
      <c r="AE120" s="781"/>
      <c r="AF120" s="782" t="s">
        <v>392</v>
      </c>
      <c r="AG120" s="780"/>
      <c r="AH120" s="780"/>
      <c r="AI120" s="780"/>
      <c r="AJ120" s="781"/>
      <c r="AK120" s="782" t="s">
        <v>392</v>
      </c>
      <c r="AL120" s="780"/>
      <c r="AM120" s="780"/>
      <c r="AN120" s="780"/>
      <c r="AO120" s="781"/>
      <c r="AP120" s="824" t="s">
        <v>392</v>
      </c>
      <c r="AQ120" s="825"/>
      <c r="AR120" s="825"/>
      <c r="AS120" s="825"/>
      <c r="AT120" s="826"/>
      <c r="AU120" s="880" t="s">
        <v>478</v>
      </c>
      <c r="AV120" s="881"/>
      <c r="AW120" s="881"/>
      <c r="AX120" s="881"/>
      <c r="AY120" s="882"/>
      <c r="AZ120" s="860" t="s">
        <v>479</v>
      </c>
      <c r="BA120" s="810"/>
      <c r="BB120" s="810"/>
      <c r="BC120" s="810"/>
      <c r="BD120" s="810"/>
      <c r="BE120" s="810"/>
      <c r="BF120" s="810"/>
      <c r="BG120" s="810"/>
      <c r="BH120" s="810"/>
      <c r="BI120" s="810"/>
      <c r="BJ120" s="810"/>
      <c r="BK120" s="810"/>
      <c r="BL120" s="810"/>
      <c r="BM120" s="810"/>
      <c r="BN120" s="810"/>
      <c r="BO120" s="810"/>
      <c r="BP120" s="811"/>
      <c r="BQ120" s="861">
        <v>5440378</v>
      </c>
      <c r="BR120" s="842"/>
      <c r="BS120" s="842"/>
      <c r="BT120" s="842"/>
      <c r="BU120" s="842"/>
      <c r="BV120" s="842">
        <v>5352956</v>
      </c>
      <c r="BW120" s="842"/>
      <c r="BX120" s="842"/>
      <c r="BY120" s="842"/>
      <c r="BZ120" s="842"/>
      <c r="CA120" s="842">
        <v>4639828</v>
      </c>
      <c r="CB120" s="842"/>
      <c r="CC120" s="842"/>
      <c r="CD120" s="842"/>
      <c r="CE120" s="842"/>
      <c r="CF120" s="866">
        <v>90</v>
      </c>
      <c r="CG120" s="867"/>
      <c r="CH120" s="867"/>
      <c r="CI120" s="867"/>
      <c r="CJ120" s="867"/>
      <c r="CK120" s="868" t="s">
        <v>480</v>
      </c>
      <c r="CL120" s="852"/>
      <c r="CM120" s="852"/>
      <c r="CN120" s="852"/>
      <c r="CO120" s="853"/>
      <c r="CP120" s="872" t="s">
        <v>412</v>
      </c>
      <c r="CQ120" s="873"/>
      <c r="CR120" s="873"/>
      <c r="CS120" s="873"/>
      <c r="CT120" s="873"/>
      <c r="CU120" s="873"/>
      <c r="CV120" s="873"/>
      <c r="CW120" s="873"/>
      <c r="CX120" s="873"/>
      <c r="CY120" s="873"/>
      <c r="CZ120" s="873"/>
      <c r="DA120" s="873"/>
      <c r="DB120" s="873"/>
      <c r="DC120" s="873"/>
      <c r="DD120" s="873"/>
      <c r="DE120" s="873"/>
      <c r="DF120" s="874"/>
      <c r="DG120" s="861">
        <v>381045</v>
      </c>
      <c r="DH120" s="842"/>
      <c r="DI120" s="842"/>
      <c r="DJ120" s="842"/>
      <c r="DK120" s="842"/>
      <c r="DL120" s="842">
        <v>582958</v>
      </c>
      <c r="DM120" s="842"/>
      <c r="DN120" s="842"/>
      <c r="DO120" s="842"/>
      <c r="DP120" s="842"/>
      <c r="DQ120" s="842">
        <v>517169</v>
      </c>
      <c r="DR120" s="842"/>
      <c r="DS120" s="842"/>
      <c r="DT120" s="842"/>
      <c r="DU120" s="842"/>
      <c r="DV120" s="843">
        <v>10</v>
      </c>
      <c r="DW120" s="843"/>
      <c r="DX120" s="843"/>
      <c r="DY120" s="843"/>
      <c r="DZ120" s="844"/>
    </row>
    <row r="121" spans="1:130" s="230" customFormat="1" ht="26.25" customHeight="1" x14ac:dyDescent="0.15">
      <c r="A121" s="820"/>
      <c r="B121" s="821"/>
      <c r="C121" s="863" t="s">
        <v>481</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392</v>
      </c>
      <c r="AB121" s="780"/>
      <c r="AC121" s="780"/>
      <c r="AD121" s="780"/>
      <c r="AE121" s="781"/>
      <c r="AF121" s="782" t="s">
        <v>392</v>
      </c>
      <c r="AG121" s="780"/>
      <c r="AH121" s="780"/>
      <c r="AI121" s="780"/>
      <c r="AJ121" s="781"/>
      <c r="AK121" s="782" t="s">
        <v>459</v>
      </c>
      <c r="AL121" s="780"/>
      <c r="AM121" s="780"/>
      <c r="AN121" s="780"/>
      <c r="AO121" s="781"/>
      <c r="AP121" s="824" t="s">
        <v>392</v>
      </c>
      <c r="AQ121" s="825"/>
      <c r="AR121" s="825"/>
      <c r="AS121" s="825"/>
      <c r="AT121" s="826"/>
      <c r="AU121" s="883"/>
      <c r="AV121" s="884"/>
      <c r="AW121" s="884"/>
      <c r="AX121" s="884"/>
      <c r="AY121" s="885"/>
      <c r="AZ121" s="817" t="s">
        <v>482</v>
      </c>
      <c r="BA121" s="752"/>
      <c r="BB121" s="752"/>
      <c r="BC121" s="752"/>
      <c r="BD121" s="752"/>
      <c r="BE121" s="752"/>
      <c r="BF121" s="752"/>
      <c r="BG121" s="752"/>
      <c r="BH121" s="752"/>
      <c r="BI121" s="752"/>
      <c r="BJ121" s="752"/>
      <c r="BK121" s="752"/>
      <c r="BL121" s="752"/>
      <c r="BM121" s="752"/>
      <c r="BN121" s="752"/>
      <c r="BO121" s="752"/>
      <c r="BP121" s="753"/>
      <c r="BQ121" s="789">
        <v>3020</v>
      </c>
      <c r="BR121" s="790"/>
      <c r="BS121" s="790"/>
      <c r="BT121" s="790"/>
      <c r="BU121" s="790"/>
      <c r="BV121" s="790">
        <v>1770</v>
      </c>
      <c r="BW121" s="790"/>
      <c r="BX121" s="790"/>
      <c r="BY121" s="790"/>
      <c r="BZ121" s="790"/>
      <c r="CA121" s="790">
        <v>601</v>
      </c>
      <c r="CB121" s="790"/>
      <c r="CC121" s="790"/>
      <c r="CD121" s="790"/>
      <c r="CE121" s="790"/>
      <c r="CF121" s="875">
        <v>0</v>
      </c>
      <c r="CG121" s="876"/>
      <c r="CH121" s="876"/>
      <c r="CI121" s="876"/>
      <c r="CJ121" s="876"/>
      <c r="CK121" s="869"/>
      <c r="CL121" s="855"/>
      <c r="CM121" s="855"/>
      <c r="CN121" s="855"/>
      <c r="CO121" s="856"/>
      <c r="CP121" s="835" t="s">
        <v>416</v>
      </c>
      <c r="CQ121" s="836"/>
      <c r="CR121" s="836"/>
      <c r="CS121" s="836"/>
      <c r="CT121" s="836"/>
      <c r="CU121" s="836"/>
      <c r="CV121" s="836"/>
      <c r="CW121" s="836"/>
      <c r="CX121" s="836"/>
      <c r="CY121" s="836"/>
      <c r="CZ121" s="836"/>
      <c r="DA121" s="836"/>
      <c r="DB121" s="836"/>
      <c r="DC121" s="836"/>
      <c r="DD121" s="836"/>
      <c r="DE121" s="836"/>
      <c r="DF121" s="837"/>
      <c r="DG121" s="789" t="s">
        <v>470</v>
      </c>
      <c r="DH121" s="790"/>
      <c r="DI121" s="790"/>
      <c r="DJ121" s="790"/>
      <c r="DK121" s="790"/>
      <c r="DL121" s="790" t="s">
        <v>392</v>
      </c>
      <c r="DM121" s="790"/>
      <c r="DN121" s="790"/>
      <c r="DO121" s="790"/>
      <c r="DP121" s="790"/>
      <c r="DQ121" s="790" t="s">
        <v>392</v>
      </c>
      <c r="DR121" s="790"/>
      <c r="DS121" s="790"/>
      <c r="DT121" s="790"/>
      <c r="DU121" s="790"/>
      <c r="DV121" s="796" t="s">
        <v>392</v>
      </c>
      <c r="DW121" s="796"/>
      <c r="DX121" s="796"/>
      <c r="DY121" s="796"/>
      <c r="DZ121" s="797"/>
    </row>
    <row r="122" spans="1:130" s="230" customFormat="1" ht="26.25" customHeight="1" x14ac:dyDescent="0.15">
      <c r="A122" s="820"/>
      <c r="B122" s="821"/>
      <c r="C122" s="817" t="s">
        <v>462</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392</v>
      </c>
      <c r="AB122" s="780"/>
      <c r="AC122" s="780"/>
      <c r="AD122" s="780"/>
      <c r="AE122" s="781"/>
      <c r="AF122" s="782" t="s">
        <v>392</v>
      </c>
      <c r="AG122" s="780"/>
      <c r="AH122" s="780"/>
      <c r="AI122" s="780"/>
      <c r="AJ122" s="781"/>
      <c r="AK122" s="782" t="s">
        <v>392</v>
      </c>
      <c r="AL122" s="780"/>
      <c r="AM122" s="780"/>
      <c r="AN122" s="780"/>
      <c r="AO122" s="781"/>
      <c r="AP122" s="824" t="s">
        <v>392</v>
      </c>
      <c r="AQ122" s="825"/>
      <c r="AR122" s="825"/>
      <c r="AS122" s="825"/>
      <c r="AT122" s="826"/>
      <c r="AU122" s="883"/>
      <c r="AV122" s="884"/>
      <c r="AW122" s="884"/>
      <c r="AX122" s="884"/>
      <c r="AY122" s="885"/>
      <c r="AZ122" s="838" t="s">
        <v>483</v>
      </c>
      <c r="BA122" s="839"/>
      <c r="BB122" s="839"/>
      <c r="BC122" s="839"/>
      <c r="BD122" s="839"/>
      <c r="BE122" s="839"/>
      <c r="BF122" s="839"/>
      <c r="BG122" s="839"/>
      <c r="BH122" s="839"/>
      <c r="BI122" s="839"/>
      <c r="BJ122" s="839"/>
      <c r="BK122" s="839"/>
      <c r="BL122" s="839"/>
      <c r="BM122" s="839"/>
      <c r="BN122" s="839"/>
      <c r="BO122" s="839"/>
      <c r="BP122" s="840"/>
      <c r="BQ122" s="879">
        <v>6808140</v>
      </c>
      <c r="BR122" s="845"/>
      <c r="BS122" s="845"/>
      <c r="BT122" s="845"/>
      <c r="BU122" s="845"/>
      <c r="BV122" s="845">
        <v>6844912</v>
      </c>
      <c r="BW122" s="845"/>
      <c r="BX122" s="845"/>
      <c r="BY122" s="845"/>
      <c r="BZ122" s="845"/>
      <c r="CA122" s="845">
        <v>6665856</v>
      </c>
      <c r="CB122" s="845"/>
      <c r="CC122" s="845"/>
      <c r="CD122" s="845"/>
      <c r="CE122" s="845"/>
      <c r="CF122" s="846">
        <v>129.30000000000001</v>
      </c>
      <c r="CG122" s="847"/>
      <c r="CH122" s="847"/>
      <c r="CI122" s="847"/>
      <c r="CJ122" s="847"/>
      <c r="CK122" s="869"/>
      <c r="CL122" s="855"/>
      <c r="CM122" s="855"/>
      <c r="CN122" s="855"/>
      <c r="CO122" s="856"/>
      <c r="CP122" s="835" t="s">
        <v>408</v>
      </c>
      <c r="CQ122" s="836"/>
      <c r="CR122" s="836"/>
      <c r="CS122" s="836"/>
      <c r="CT122" s="836"/>
      <c r="CU122" s="836"/>
      <c r="CV122" s="836"/>
      <c r="CW122" s="836"/>
      <c r="CX122" s="836"/>
      <c r="CY122" s="836"/>
      <c r="CZ122" s="836"/>
      <c r="DA122" s="836"/>
      <c r="DB122" s="836"/>
      <c r="DC122" s="836"/>
      <c r="DD122" s="836"/>
      <c r="DE122" s="836"/>
      <c r="DF122" s="837"/>
      <c r="DG122" s="789" t="s">
        <v>392</v>
      </c>
      <c r="DH122" s="790"/>
      <c r="DI122" s="790"/>
      <c r="DJ122" s="790"/>
      <c r="DK122" s="790"/>
      <c r="DL122" s="790" t="s">
        <v>392</v>
      </c>
      <c r="DM122" s="790"/>
      <c r="DN122" s="790"/>
      <c r="DO122" s="790"/>
      <c r="DP122" s="790"/>
      <c r="DQ122" s="790" t="s">
        <v>463</v>
      </c>
      <c r="DR122" s="790"/>
      <c r="DS122" s="790"/>
      <c r="DT122" s="790"/>
      <c r="DU122" s="790"/>
      <c r="DV122" s="796" t="s">
        <v>392</v>
      </c>
      <c r="DW122" s="796"/>
      <c r="DX122" s="796"/>
      <c r="DY122" s="796"/>
      <c r="DZ122" s="797"/>
    </row>
    <row r="123" spans="1:130" s="230" customFormat="1" ht="26.25" customHeight="1" x14ac:dyDescent="0.15">
      <c r="A123" s="820"/>
      <c r="B123" s="821"/>
      <c r="C123" s="817" t="s">
        <v>469</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392</v>
      </c>
      <c r="AB123" s="780"/>
      <c r="AC123" s="780"/>
      <c r="AD123" s="780"/>
      <c r="AE123" s="781"/>
      <c r="AF123" s="782" t="s">
        <v>392</v>
      </c>
      <c r="AG123" s="780"/>
      <c r="AH123" s="780"/>
      <c r="AI123" s="780"/>
      <c r="AJ123" s="781"/>
      <c r="AK123" s="782" t="s">
        <v>392</v>
      </c>
      <c r="AL123" s="780"/>
      <c r="AM123" s="780"/>
      <c r="AN123" s="780"/>
      <c r="AO123" s="781"/>
      <c r="AP123" s="824" t="s">
        <v>392</v>
      </c>
      <c r="AQ123" s="825"/>
      <c r="AR123" s="825"/>
      <c r="AS123" s="825"/>
      <c r="AT123" s="826"/>
      <c r="AU123" s="886"/>
      <c r="AV123" s="887"/>
      <c r="AW123" s="887"/>
      <c r="AX123" s="887"/>
      <c r="AY123" s="887"/>
      <c r="AZ123" s="251" t="s">
        <v>189</v>
      </c>
      <c r="BA123" s="251"/>
      <c r="BB123" s="251"/>
      <c r="BC123" s="251"/>
      <c r="BD123" s="251"/>
      <c r="BE123" s="251"/>
      <c r="BF123" s="251"/>
      <c r="BG123" s="251"/>
      <c r="BH123" s="251"/>
      <c r="BI123" s="251"/>
      <c r="BJ123" s="251"/>
      <c r="BK123" s="251"/>
      <c r="BL123" s="251"/>
      <c r="BM123" s="251"/>
      <c r="BN123" s="251"/>
      <c r="BO123" s="877" t="s">
        <v>484</v>
      </c>
      <c r="BP123" s="878"/>
      <c r="BQ123" s="832">
        <v>12251538</v>
      </c>
      <c r="BR123" s="833"/>
      <c r="BS123" s="833"/>
      <c r="BT123" s="833"/>
      <c r="BU123" s="833"/>
      <c r="BV123" s="833">
        <v>12199638</v>
      </c>
      <c r="BW123" s="833"/>
      <c r="BX123" s="833"/>
      <c r="BY123" s="833"/>
      <c r="BZ123" s="833"/>
      <c r="CA123" s="833">
        <v>11306285</v>
      </c>
      <c r="CB123" s="833"/>
      <c r="CC123" s="833"/>
      <c r="CD123" s="833"/>
      <c r="CE123" s="833"/>
      <c r="CF123" s="748"/>
      <c r="CG123" s="749"/>
      <c r="CH123" s="749"/>
      <c r="CI123" s="749"/>
      <c r="CJ123" s="834"/>
      <c r="CK123" s="869"/>
      <c r="CL123" s="855"/>
      <c r="CM123" s="855"/>
      <c r="CN123" s="855"/>
      <c r="CO123" s="856"/>
      <c r="CP123" s="835" t="s">
        <v>409</v>
      </c>
      <c r="CQ123" s="836"/>
      <c r="CR123" s="836"/>
      <c r="CS123" s="836"/>
      <c r="CT123" s="836"/>
      <c r="CU123" s="836"/>
      <c r="CV123" s="836"/>
      <c r="CW123" s="836"/>
      <c r="CX123" s="836"/>
      <c r="CY123" s="836"/>
      <c r="CZ123" s="836"/>
      <c r="DA123" s="836"/>
      <c r="DB123" s="836"/>
      <c r="DC123" s="836"/>
      <c r="DD123" s="836"/>
      <c r="DE123" s="836"/>
      <c r="DF123" s="837"/>
      <c r="DG123" s="779" t="s">
        <v>392</v>
      </c>
      <c r="DH123" s="780"/>
      <c r="DI123" s="780"/>
      <c r="DJ123" s="780"/>
      <c r="DK123" s="781"/>
      <c r="DL123" s="782" t="s">
        <v>392</v>
      </c>
      <c r="DM123" s="780"/>
      <c r="DN123" s="780"/>
      <c r="DO123" s="780"/>
      <c r="DP123" s="781"/>
      <c r="DQ123" s="782" t="s">
        <v>392</v>
      </c>
      <c r="DR123" s="780"/>
      <c r="DS123" s="780"/>
      <c r="DT123" s="780"/>
      <c r="DU123" s="781"/>
      <c r="DV123" s="824" t="s">
        <v>392</v>
      </c>
      <c r="DW123" s="825"/>
      <c r="DX123" s="825"/>
      <c r="DY123" s="825"/>
      <c r="DZ123" s="826"/>
    </row>
    <row r="124" spans="1:130" s="230" customFormat="1" ht="26.25" customHeight="1" thickBot="1" x14ac:dyDescent="0.2">
      <c r="A124" s="820"/>
      <c r="B124" s="821"/>
      <c r="C124" s="817" t="s">
        <v>473</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392</v>
      </c>
      <c r="AB124" s="780"/>
      <c r="AC124" s="780"/>
      <c r="AD124" s="780"/>
      <c r="AE124" s="781"/>
      <c r="AF124" s="782" t="s">
        <v>392</v>
      </c>
      <c r="AG124" s="780"/>
      <c r="AH124" s="780"/>
      <c r="AI124" s="780"/>
      <c r="AJ124" s="781"/>
      <c r="AK124" s="782" t="s">
        <v>392</v>
      </c>
      <c r="AL124" s="780"/>
      <c r="AM124" s="780"/>
      <c r="AN124" s="780"/>
      <c r="AO124" s="781"/>
      <c r="AP124" s="824" t="s">
        <v>392</v>
      </c>
      <c r="AQ124" s="825"/>
      <c r="AR124" s="825"/>
      <c r="AS124" s="825"/>
      <c r="AT124" s="826"/>
      <c r="AU124" s="827" t="s">
        <v>485</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392</v>
      </c>
      <c r="BR124" s="831"/>
      <c r="BS124" s="831"/>
      <c r="BT124" s="831"/>
      <c r="BU124" s="831"/>
      <c r="BV124" s="831">
        <v>7.7</v>
      </c>
      <c r="BW124" s="831"/>
      <c r="BX124" s="831"/>
      <c r="BY124" s="831"/>
      <c r="BZ124" s="831"/>
      <c r="CA124" s="831">
        <v>25.2</v>
      </c>
      <c r="CB124" s="831"/>
      <c r="CC124" s="831"/>
      <c r="CD124" s="831"/>
      <c r="CE124" s="831"/>
      <c r="CF124" s="726"/>
      <c r="CG124" s="727"/>
      <c r="CH124" s="727"/>
      <c r="CI124" s="727"/>
      <c r="CJ124" s="862"/>
      <c r="CK124" s="870"/>
      <c r="CL124" s="870"/>
      <c r="CM124" s="870"/>
      <c r="CN124" s="870"/>
      <c r="CO124" s="871"/>
      <c r="CP124" s="835" t="s">
        <v>486</v>
      </c>
      <c r="CQ124" s="836"/>
      <c r="CR124" s="836"/>
      <c r="CS124" s="836"/>
      <c r="CT124" s="836"/>
      <c r="CU124" s="836"/>
      <c r="CV124" s="836"/>
      <c r="CW124" s="836"/>
      <c r="CX124" s="836"/>
      <c r="CY124" s="836"/>
      <c r="CZ124" s="836"/>
      <c r="DA124" s="836"/>
      <c r="DB124" s="836"/>
      <c r="DC124" s="836"/>
      <c r="DD124" s="836"/>
      <c r="DE124" s="836"/>
      <c r="DF124" s="837"/>
      <c r="DG124" s="763" t="s">
        <v>392</v>
      </c>
      <c r="DH124" s="764"/>
      <c r="DI124" s="764"/>
      <c r="DJ124" s="764"/>
      <c r="DK124" s="765"/>
      <c r="DL124" s="766" t="s">
        <v>392</v>
      </c>
      <c r="DM124" s="764"/>
      <c r="DN124" s="764"/>
      <c r="DO124" s="764"/>
      <c r="DP124" s="765"/>
      <c r="DQ124" s="766" t="s">
        <v>392</v>
      </c>
      <c r="DR124" s="764"/>
      <c r="DS124" s="764"/>
      <c r="DT124" s="764"/>
      <c r="DU124" s="765"/>
      <c r="DV124" s="848" t="s">
        <v>392</v>
      </c>
      <c r="DW124" s="849"/>
      <c r="DX124" s="849"/>
      <c r="DY124" s="849"/>
      <c r="DZ124" s="850"/>
    </row>
    <row r="125" spans="1:130" s="230" customFormat="1" ht="26.25" customHeight="1" x14ac:dyDescent="0.15">
      <c r="A125" s="820"/>
      <c r="B125" s="821"/>
      <c r="C125" s="817" t="s">
        <v>475</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392</v>
      </c>
      <c r="AB125" s="780"/>
      <c r="AC125" s="780"/>
      <c r="AD125" s="780"/>
      <c r="AE125" s="781"/>
      <c r="AF125" s="782" t="s">
        <v>392</v>
      </c>
      <c r="AG125" s="780"/>
      <c r="AH125" s="780"/>
      <c r="AI125" s="780"/>
      <c r="AJ125" s="781"/>
      <c r="AK125" s="782" t="s">
        <v>392</v>
      </c>
      <c r="AL125" s="780"/>
      <c r="AM125" s="780"/>
      <c r="AN125" s="780"/>
      <c r="AO125" s="781"/>
      <c r="AP125" s="824" t="s">
        <v>392</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487</v>
      </c>
      <c r="CL125" s="852"/>
      <c r="CM125" s="852"/>
      <c r="CN125" s="852"/>
      <c r="CO125" s="853"/>
      <c r="CP125" s="860" t="s">
        <v>488</v>
      </c>
      <c r="CQ125" s="810"/>
      <c r="CR125" s="810"/>
      <c r="CS125" s="810"/>
      <c r="CT125" s="810"/>
      <c r="CU125" s="810"/>
      <c r="CV125" s="810"/>
      <c r="CW125" s="810"/>
      <c r="CX125" s="810"/>
      <c r="CY125" s="810"/>
      <c r="CZ125" s="810"/>
      <c r="DA125" s="810"/>
      <c r="DB125" s="810"/>
      <c r="DC125" s="810"/>
      <c r="DD125" s="810"/>
      <c r="DE125" s="810"/>
      <c r="DF125" s="811"/>
      <c r="DG125" s="861" t="s">
        <v>392</v>
      </c>
      <c r="DH125" s="842"/>
      <c r="DI125" s="842"/>
      <c r="DJ125" s="842"/>
      <c r="DK125" s="842"/>
      <c r="DL125" s="842" t="s">
        <v>392</v>
      </c>
      <c r="DM125" s="842"/>
      <c r="DN125" s="842"/>
      <c r="DO125" s="842"/>
      <c r="DP125" s="842"/>
      <c r="DQ125" s="842" t="s">
        <v>392</v>
      </c>
      <c r="DR125" s="842"/>
      <c r="DS125" s="842"/>
      <c r="DT125" s="842"/>
      <c r="DU125" s="842"/>
      <c r="DV125" s="843" t="s">
        <v>392</v>
      </c>
      <c r="DW125" s="843"/>
      <c r="DX125" s="843"/>
      <c r="DY125" s="843"/>
      <c r="DZ125" s="844"/>
    </row>
    <row r="126" spans="1:130" s="230" customFormat="1" ht="26.25" customHeight="1" thickBot="1" x14ac:dyDescent="0.2">
      <c r="A126" s="820"/>
      <c r="B126" s="821"/>
      <c r="C126" s="817" t="s">
        <v>477</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392</v>
      </c>
      <c r="AB126" s="780"/>
      <c r="AC126" s="780"/>
      <c r="AD126" s="780"/>
      <c r="AE126" s="781"/>
      <c r="AF126" s="782" t="s">
        <v>392</v>
      </c>
      <c r="AG126" s="780"/>
      <c r="AH126" s="780"/>
      <c r="AI126" s="780"/>
      <c r="AJ126" s="781"/>
      <c r="AK126" s="782" t="s">
        <v>392</v>
      </c>
      <c r="AL126" s="780"/>
      <c r="AM126" s="780"/>
      <c r="AN126" s="780"/>
      <c r="AO126" s="781"/>
      <c r="AP126" s="824" t="s">
        <v>392</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7" t="s">
        <v>489</v>
      </c>
      <c r="CQ126" s="752"/>
      <c r="CR126" s="752"/>
      <c r="CS126" s="752"/>
      <c r="CT126" s="752"/>
      <c r="CU126" s="752"/>
      <c r="CV126" s="752"/>
      <c r="CW126" s="752"/>
      <c r="CX126" s="752"/>
      <c r="CY126" s="752"/>
      <c r="CZ126" s="752"/>
      <c r="DA126" s="752"/>
      <c r="DB126" s="752"/>
      <c r="DC126" s="752"/>
      <c r="DD126" s="752"/>
      <c r="DE126" s="752"/>
      <c r="DF126" s="753"/>
      <c r="DG126" s="789" t="s">
        <v>392</v>
      </c>
      <c r="DH126" s="790"/>
      <c r="DI126" s="790"/>
      <c r="DJ126" s="790"/>
      <c r="DK126" s="790"/>
      <c r="DL126" s="790" t="s">
        <v>392</v>
      </c>
      <c r="DM126" s="790"/>
      <c r="DN126" s="790"/>
      <c r="DO126" s="790"/>
      <c r="DP126" s="790"/>
      <c r="DQ126" s="790" t="s">
        <v>392</v>
      </c>
      <c r="DR126" s="790"/>
      <c r="DS126" s="790"/>
      <c r="DT126" s="790"/>
      <c r="DU126" s="790"/>
      <c r="DV126" s="796" t="s">
        <v>392</v>
      </c>
      <c r="DW126" s="796"/>
      <c r="DX126" s="796"/>
      <c r="DY126" s="796"/>
      <c r="DZ126" s="797"/>
    </row>
    <row r="127" spans="1:130" s="230" customFormat="1" ht="26.25" customHeight="1" x14ac:dyDescent="0.15">
      <c r="A127" s="822"/>
      <c r="B127" s="823"/>
      <c r="C127" s="838" t="s">
        <v>490</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392</v>
      </c>
      <c r="AB127" s="780"/>
      <c r="AC127" s="780"/>
      <c r="AD127" s="780"/>
      <c r="AE127" s="781"/>
      <c r="AF127" s="782" t="s">
        <v>392</v>
      </c>
      <c r="AG127" s="780"/>
      <c r="AH127" s="780"/>
      <c r="AI127" s="780"/>
      <c r="AJ127" s="781"/>
      <c r="AK127" s="782" t="s">
        <v>392</v>
      </c>
      <c r="AL127" s="780"/>
      <c r="AM127" s="780"/>
      <c r="AN127" s="780"/>
      <c r="AO127" s="781"/>
      <c r="AP127" s="824" t="s">
        <v>392</v>
      </c>
      <c r="AQ127" s="825"/>
      <c r="AR127" s="825"/>
      <c r="AS127" s="825"/>
      <c r="AT127" s="826"/>
      <c r="AU127" s="232"/>
      <c r="AV127" s="232"/>
      <c r="AW127" s="232"/>
      <c r="AX127" s="841" t="s">
        <v>491</v>
      </c>
      <c r="AY127" s="814"/>
      <c r="AZ127" s="814"/>
      <c r="BA127" s="814"/>
      <c r="BB127" s="814"/>
      <c r="BC127" s="814"/>
      <c r="BD127" s="814"/>
      <c r="BE127" s="815"/>
      <c r="BF127" s="813" t="s">
        <v>492</v>
      </c>
      <c r="BG127" s="814"/>
      <c r="BH127" s="814"/>
      <c r="BI127" s="814"/>
      <c r="BJ127" s="814"/>
      <c r="BK127" s="814"/>
      <c r="BL127" s="815"/>
      <c r="BM127" s="813" t="s">
        <v>493</v>
      </c>
      <c r="BN127" s="814"/>
      <c r="BO127" s="814"/>
      <c r="BP127" s="814"/>
      <c r="BQ127" s="814"/>
      <c r="BR127" s="814"/>
      <c r="BS127" s="815"/>
      <c r="BT127" s="813" t="s">
        <v>494</v>
      </c>
      <c r="BU127" s="814"/>
      <c r="BV127" s="814"/>
      <c r="BW127" s="814"/>
      <c r="BX127" s="814"/>
      <c r="BY127" s="814"/>
      <c r="BZ127" s="816"/>
      <c r="CA127" s="232"/>
      <c r="CB127" s="232"/>
      <c r="CC127" s="232"/>
      <c r="CD127" s="255"/>
      <c r="CE127" s="255"/>
      <c r="CF127" s="255"/>
      <c r="CG127" s="232"/>
      <c r="CH127" s="232"/>
      <c r="CI127" s="232"/>
      <c r="CJ127" s="254"/>
      <c r="CK127" s="854"/>
      <c r="CL127" s="855"/>
      <c r="CM127" s="855"/>
      <c r="CN127" s="855"/>
      <c r="CO127" s="856"/>
      <c r="CP127" s="817" t="s">
        <v>495</v>
      </c>
      <c r="CQ127" s="752"/>
      <c r="CR127" s="752"/>
      <c r="CS127" s="752"/>
      <c r="CT127" s="752"/>
      <c r="CU127" s="752"/>
      <c r="CV127" s="752"/>
      <c r="CW127" s="752"/>
      <c r="CX127" s="752"/>
      <c r="CY127" s="752"/>
      <c r="CZ127" s="752"/>
      <c r="DA127" s="752"/>
      <c r="DB127" s="752"/>
      <c r="DC127" s="752"/>
      <c r="DD127" s="752"/>
      <c r="DE127" s="752"/>
      <c r="DF127" s="753"/>
      <c r="DG127" s="789" t="s">
        <v>392</v>
      </c>
      <c r="DH127" s="790"/>
      <c r="DI127" s="790"/>
      <c r="DJ127" s="790"/>
      <c r="DK127" s="790"/>
      <c r="DL127" s="790" t="s">
        <v>392</v>
      </c>
      <c r="DM127" s="790"/>
      <c r="DN127" s="790"/>
      <c r="DO127" s="790"/>
      <c r="DP127" s="790"/>
      <c r="DQ127" s="790" t="s">
        <v>392</v>
      </c>
      <c r="DR127" s="790"/>
      <c r="DS127" s="790"/>
      <c r="DT127" s="790"/>
      <c r="DU127" s="790"/>
      <c r="DV127" s="796" t="s">
        <v>392</v>
      </c>
      <c r="DW127" s="796"/>
      <c r="DX127" s="796"/>
      <c r="DY127" s="796"/>
      <c r="DZ127" s="797"/>
    </row>
    <row r="128" spans="1:130" s="230" customFormat="1" ht="26.25" customHeight="1" thickBot="1" x14ac:dyDescent="0.2">
      <c r="A128" s="798" t="s">
        <v>496</v>
      </c>
      <c r="B128" s="799"/>
      <c r="C128" s="799"/>
      <c r="D128" s="799"/>
      <c r="E128" s="799"/>
      <c r="F128" s="799"/>
      <c r="G128" s="799"/>
      <c r="H128" s="799"/>
      <c r="I128" s="799"/>
      <c r="J128" s="799"/>
      <c r="K128" s="799"/>
      <c r="L128" s="799"/>
      <c r="M128" s="799"/>
      <c r="N128" s="799"/>
      <c r="O128" s="799"/>
      <c r="P128" s="799"/>
      <c r="Q128" s="799"/>
      <c r="R128" s="799"/>
      <c r="S128" s="799"/>
      <c r="T128" s="799"/>
      <c r="U128" s="799"/>
      <c r="V128" s="799"/>
      <c r="W128" s="800" t="s">
        <v>497</v>
      </c>
      <c r="X128" s="800"/>
      <c r="Y128" s="800"/>
      <c r="Z128" s="801"/>
      <c r="AA128" s="802">
        <v>1848</v>
      </c>
      <c r="AB128" s="803"/>
      <c r="AC128" s="803"/>
      <c r="AD128" s="803"/>
      <c r="AE128" s="804"/>
      <c r="AF128" s="805">
        <v>1776</v>
      </c>
      <c r="AG128" s="803"/>
      <c r="AH128" s="803"/>
      <c r="AI128" s="803"/>
      <c r="AJ128" s="804"/>
      <c r="AK128" s="805">
        <v>1788</v>
      </c>
      <c r="AL128" s="803"/>
      <c r="AM128" s="803"/>
      <c r="AN128" s="803"/>
      <c r="AO128" s="804"/>
      <c r="AP128" s="806"/>
      <c r="AQ128" s="807"/>
      <c r="AR128" s="807"/>
      <c r="AS128" s="807"/>
      <c r="AT128" s="808"/>
      <c r="AU128" s="232"/>
      <c r="AV128" s="232"/>
      <c r="AW128" s="232"/>
      <c r="AX128" s="809" t="s">
        <v>498</v>
      </c>
      <c r="AY128" s="810"/>
      <c r="AZ128" s="810"/>
      <c r="BA128" s="810"/>
      <c r="BB128" s="810"/>
      <c r="BC128" s="810"/>
      <c r="BD128" s="810"/>
      <c r="BE128" s="811"/>
      <c r="BF128" s="786" t="s">
        <v>392</v>
      </c>
      <c r="BG128" s="787"/>
      <c r="BH128" s="787"/>
      <c r="BI128" s="787"/>
      <c r="BJ128" s="787"/>
      <c r="BK128" s="787"/>
      <c r="BL128" s="812"/>
      <c r="BM128" s="786">
        <v>14.6</v>
      </c>
      <c r="BN128" s="787"/>
      <c r="BO128" s="787"/>
      <c r="BP128" s="787"/>
      <c r="BQ128" s="787"/>
      <c r="BR128" s="787"/>
      <c r="BS128" s="812"/>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91" t="s">
        <v>499</v>
      </c>
      <c r="CQ128" s="730"/>
      <c r="CR128" s="730"/>
      <c r="CS128" s="730"/>
      <c r="CT128" s="730"/>
      <c r="CU128" s="730"/>
      <c r="CV128" s="730"/>
      <c r="CW128" s="730"/>
      <c r="CX128" s="730"/>
      <c r="CY128" s="730"/>
      <c r="CZ128" s="730"/>
      <c r="DA128" s="730"/>
      <c r="DB128" s="730"/>
      <c r="DC128" s="730"/>
      <c r="DD128" s="730"/>
      <c r="DE128" s="730"/>
      <c r="DF128" s="731"/>
      <c r="DG128" s="792" t="s">
        <v>392</v>
      </c>
      <c r="DH128" s="793"/>
      <c r="DI128" s="793"/>
      <c r="DJ128" s="793"/>
      <c r="DK128" s="793"/>
      <c r="DL128" s="793" t="s">
        <v>392</v>
      </c>
      <c r="DM128" s="793"/>
      <c r="DN128" s="793"/>
      <c r="DO128" s="793"/>
      <c r="DP128" s="793"/>
      <c r="DQ128" s="793" t="s">
        <v>392</v>
      </c>
      <c r="DR128" s="793"/>
      <c r="DS128" s="793"/>
      <c r="DT128" s="793"/>
      <c r="DU128" s="793"/>
      <c r="DV128" s="794" t="s">
        <v>392</v>
      </c>
      <c r="DW128" s="794"/>
      <c r="DX128" s="794"/>
      <c r="DY128" s="794"/>
      <c r="DZ128" s="795"/>
    </row>
    <row r="129" spans="1:131" s="230" customFormat="1" ht="26.25" customHeight="1" x14ac:dyDescent="0.15">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500</v>
      </c>
      <c r="X129" s="777"/>
      <c r="Y129" s="777"/>
      <c r="Z129" s="778"/>
      <c r="AA129" s="779">
        <v>5673591</v>
      </c>
      <c r="AB129" s="780"/>
      <c r="AC129" s="780"/>
      <c r="AD129" s="780"/>
      <c r="AE129" s="781"/>
      <c r="AF129" s="782">
        <v>6034623</v>
      </c>
      <c r="AG129" s="780"/>
      <c r="AH129" s="780"/>
      <c r="AI129" s="780"/>
      <c r="AJ129" s="781"/>
      <c r="AK129" s="782">
        <v>5677349</v>
      </c>
      <c r="AL129" s="780"/>
      <c r="AM129" s="780"/>
      <c r="AN129" s="780"/>
      <c r="AO129" s="781"/>
      <c r="AP129" s="783"/>
      <c r="AQ129" s="784"/>
      <c r="AR129" s="784"/>
      <c r="AS129" s="784"/>
      <c r="AT129" s="785"/>
      <c r="AU129" s="233"/>
      <c r="AV129" s="233"/>
      <c r="AW129" s="233"/>
      <c r="AX129" s="751" t="s">
        <v>501</v>
      </c>
      <c r="AY129" s="752"/>
      <c r="AZ129" s="752"/>
      <c r="BA129" s="752"/>
      <c r="BB129" s="752"/>
      <c r="BC129" s="752"/>
      <c r="BD129" s="752"/>
      <c r="BE129" s="753"/>
      <c r="BF129" s="770" t="s">
        <v>457</v>
      </c>
      <c r="BG129" s="771"/>
      <c r="BH129" s="771"/>
      <c r="BI129" s="771"/>
      <c r="BJ129" s="771"/>
      <c r="BK129" s="771"/>
      <c r="BL129" s="772"/>
      <c r="BM129" s="770">
        <v>19.600000000000001</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502</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503</v>
      </c>
      <c r="X130" s="777"/>
      <c r="Y130" s="777"/>
      <c r="Z130" s="778"/>
      <c r="AA130" s="779">
        <v>566428</v>
      </c>
      <c r="AB130" s="780"/>
      <c r="AC130" s="780"/>
      <c r="AD130" s="780"/>
      <c r="AE130" s="781"/>
      <c r="AF130" s="782">
        <v>576031</v>
      </c>
      <c r="AG130" s="780"/>
      <c r="AH130" s="780"/>
      <c r="AI130" s="780"/>
      <c r="AJ130" s="781"/>
      <c r="AK130" s="782">
        <v>521729</v>
      </c>
      <c r="AL130" s="780"/>
      <c r="AM130" s="780"/>
      <c r="AN130" s="780"/>
      <c r="AO130" s="781"/>
      <c r="AP130" s="783"/>
      <c r="AQ130" s="784"/>
      <c r="AR130" s="784"/>
      <c r="AS130" s="784"/>
      <c r="AT130" s="785"/>
      <c r="AU130" s="233"/>
      <c r="AV130" s="233"/>
      <c r="AW130" s="233"/>
      <c r="AX130" s="751" t="s">
        <v>504</v>
      </c>
      <c r="AY130" s="752"/>
      <c r="AZ130" s="752"/>
      <c r="BA130" s="752"/>
      <c r="BB130" s="752"/>
      <c r="BC130" s="752"/>
      <c r="BD130" s="752"/>
      <c r="BE130" s="753"/>
      <c r="BF130" s="754">
        <v>9.1</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505</v>
      </c>
      <c r="X131" s="761"/>
      <c r="Y131" s="761"/>
      <c r="Z131" s="762"/>
      <c r="AA131" s="763">
        <v>5107163</v>
      </c>
      <c r="AB131" s="764"/>
      <c r="AC131" s="764"/>
      <c r="AD131" s="764"/>
      <c r="AE131" s="765"/>
      <c r="AF131" s="766">
        <v>5458592</v>
      </c>
      <c r="AG131" s="764"/>
      <c r="AH131" s="764"/>
      <c r="AI131" s="764"/>
      <c r="AJ131" s="765"/>
      <c r="AK131" s="766">
        <v>5155620</v>
      </c>
      <c r="AL131" s="764"/>
      <c r="AM131" s="764"/>
      <c r="AN131" s="764"/>
      <c r="AO131" s="765"/>
      <c r="AP131" s="767"/>
      <c r="AQ131" s="768"/>
      <c r="AR131" s="768"/>
      <c r="AS131" s="768"/>
      <c r="AT131" s="769"/>
      <c r="AU131" s="233"/>
      <c r="AV131" s="233"/>
      <c r="AW131" s="233"/>
      <c r="AX131" s="729" t="s">
        <v>506</v>
      </c>
      <c r="AY131" s="730"/>
      <c r="AZ131" s="730"/>
      <c r="BA131" s="730"/>
      <c r="BB131" s="730"/>
      <c r="BC131" s="730"/>
      <c r="BD131" s="730"/>
      <c r="BE131" s="731"/>
      <c r="BF131" s="732">
        <v>25.2</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507</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508</v>
      </c>
      <c r="W132" s="742"/>
      <c r="X132" s="742"/>
      <c r="Y132" s="742"/>
      <c r="Z132" s="743"/>
      <c r="AA132" s="744">
        <v>9.1819078419999993</v>
      </c>
      <c r="AB132" s="745"/>
      <c r="AC132" s="745"/>
      <c r="AD132" s="745"/>
      <c r="AE132" s="746"/>
      <c r="AF132" s="747">
        <v>8.7590169769999999</v>
      </c>
      <c r="AG132" s="745"/>
      <c r="AH132" s="745"/>
      <c r="AI132" s="745"/>
      <c r="AJ132" s="746"/>
      <c r="AK132" s="747">
        <v>9.3659734429999997</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509</v>
      </c>
      <c r="W133" s="721"/>
      <c r="X133" s="721"/>
      <c r="Y133" s="721"/>
      <c r="Z133" s="722"/>
      <c r="AA133" s="723">
        <v>8</v>
      </c>
      <c r="AB133" s="724"/>
      <c r="AC133" s="724"/>
      <c r="AD133" s="724"/>
      <c r="AE133" s="725"/>
      <c r="AF133" s="723">
        <v>8.8000000000000007</v>
      </c>
      <c r="AG133" s="724"/>
      <c r="AH133" s="724"/>
      <c r="AI133" s="724"/>
      <c r="AJ133" s="725"/>
      <c r="AK133" s="723">
        <v>9.1</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7d2/ROmFH6T3IyaKj+d0cEMqa5IIHgUiQwXCYyVsHEmxAzFM4PzbJjE2mBqbYlJ6c5fxoxmotXRP3zoZFouKAA==" saltValue="TFqIXWF0DIU6rN2PlU3EN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55" zoomScaleNormal="85" zoomScaleSheetLayoutView="55"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510</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a6wqT8zQCg/h442S4xS90bqoK9nYTHFqKwaL36oerYY40hys7SgfLeZ2CDn3cCE0RE7biSZtrqF3uimg9WlaHw==" saltValue="1yIbKuN+1hJm8cUA70QkB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BiYNc7pJyU1LzQlo5xcEU84hfnkqOm9FqRD1oXBN5Jjj2TnXnDsHJDW7HpCBMvDn1D+jlrtpJgXd8UaQaP25A==" saltValue="LUOmFvZkxtIXbQFAdTwJf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511</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512</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513</v>
      </c>
      <c r="AP7" s="272"/>
      <c r="AQ7" s="273" t="s">
        <v>514</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515</v>
      </c>
      <c r="AQ8" s="279" t="s">
        <v>516</v>
      </c>
      <c r="AR8" s="280" t="s">
        <v>517</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518</v>
      </c>
      <c r="AL9" s="1131"/>
      <c r="AM9" s="1131"/>
      <c r="AN9" s="1132"/>
      <c r="AO9" s="281">
        <v>2315773</v>
      </c>
      <c r="AP9" s="281">
        <v>131496</v>
      </c>
      <c r="AQ9" s="282">
        <v>91991</v>
      </c>
      <c r="AR9" s="283">
        <v>42.9</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519</v>
      </c>
      <c r="AL10" s="1131"/>
      <c r="AM10" s="1131"/>
      <c r="AN10" s="1132"/>
      <c r="AO10" s="284">
        <v>383007</v>
      </c>
      <c r="AP10" s="284">
        <v>21748</v>
      </c>
      <c r="AQ10" s="285">
        <v>12405</v>
      </c>
      <c r="AR10" s="286">
        <v>75.3</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520</v>
      </c>
      <c r="AL11" s="1131"/>
      <c r="AM11" s="1131"/>
      <c r="AN11" s="1132"/>
      <c r="AO11" s="284" t="s">
        <v>521</v>
      </c>
      <c r="AP11" s="284" t="s">
        <v>521</v>
      </c>
      <c r="AQ11" s="285">
        <v>395</v>
      </c>
      <c r="AR11" s="286" t="s">
        <v>521</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522</v>
      </c>
      <c r="AL12" s="1131"/>
      <c r="AM12" s="1131"/>
      <c r="AN12" s="1132"/>
      <c r="AO12" s="284" t="s">
        <v>521</v>
      </c>
      <c r="AP12" s="284" t="s">
        <v>521</v>
      </c>
      <c r="AQ12" s="285">
        <v>19</v>
      </c>
      <c r="AR12" s="286" t="s">
        <v>521</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523</v>
      </c>
      <c r="AL13" s="1131"/>
      <c r="AM13" s="1131"/>
      <c r="AN13" s="1132"/>
      <c r="AO13" s="284">
        <v>92377</v>
      </c>
      <c r="AP13" s="284">
        <v>5245</v>
      </c>
      <c r="AQ13" s="285">
        <v>3751</v>
      </c>
      <c r="AR13" s="286">
        <v>39.799999999999997</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524</v>
      </c>
      <c r="AL14" s="1131"/>
      <c r="AM14" s="1131"/>
      <c r="AN14" s="1132"/>
      <c r="AO14" s="284">
        <v>4619</v>
      </c>
      <c r="AP14" s="284">
        <v>262</v>
      </c>
      <c r="AQ14" s="285">
        <v>1672</v>
      </c>
      <c r="AR14" s="286">
        <v>-84.3</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525</v>
      </c>
      <c r="AL15" s="1134"/>
      <c r="AM15" s="1134"/>
      <c r="AN15" s="1135"/>
      <c r="AO15" s="284">
        <v>-150637</v>
      </c>
      <c r="AP15" s="284">
        <v>-8554</v>
      </c>
      <c r="AQ15" s="285">
        <v>-6358</v>
      </c>
      <c r="AR15" s="286">
        <v>34.5</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189</v>
      </c>
      <c r="AL16" s="1134"/>
      <c r="AM16" s="1134"/>
      <c r="AN16" s="1135"/>
      <c r="AO16" s="284">
        <v>2645139</v>
      </c>
      <c r="AP16" s="284">
        <v>150198</v>
      </c>
      <c r="AQ16" s="285">
        <v>103876</v>
      </c>
      <c r="AR16" s="286">
        <v>44.6</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526</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527</v>
      </c>
      <c r="AP20" s="293" t="s">
        <v>528</v>
      </c>
      <c r="AQ20" s="294" t="s">
        <v>529</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530</v>
      </c>
      <c r="AL21" s="1137"/>
      <c r="AM21" s="1137"/>
      <c r="AN21" s="1138"/>
      <c r="AO21" s="297">
        <v>12.21</v>
      </c>
      <c r="AP21" s="298">
        <v>9.2899999999999991</v>
      </c>
      <c r="AQ21" s="299">
        <v>2.92</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531</v>
      </c>
      <c r="AL22" s="1137"/>
      <c r="AM22" s="1137"/>
      <c r="AN22" s="1138"/>
      <c r="AO22" s="302">
        <v>98.6</v>
      </c>
      <c r="AP22" s="303">
        <v>96.9</v>
      </c>
      <c r="AQ22" s="304">
        <v>1.7</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532</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533</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534</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513</v>
      </c>
      <c r="AP30" s="272"/>
      <c r="AQ30" s="273" t="s">
        <v>514</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515</v>
      </c>
      <c r="AQ31" s="279" t="s">
        <v>516</v>
      </c>
      <c r="AR31" s="280" t="s">
        <v>517</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535</v>
      </c>
      <c r="AL32" s="1121"/>
      <c r="AM32" s="1121"/>
      <c r="AN32" s="1122"/>
      <c r="AO32" s="312">
        <v>843492</v>
      </c>
      <c r="AP32" s="312">
        <v>47896</v>
      </c>
      <c r="AQ32" s="313">
        <v>51927</v>
      </c>
      <c r="AR32" s="314">
        <v>-7.8</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536</v>
      </c>
      <c r="AL33" s="1121"/>
      <c r="AM33" s="1121"/>
      <c r="AN33" s="1122"/>
      <c r="AO33" s="312" t="s">
        <v>521</v>
      </c>
      <c r="AP33" s="312" t="s">
        <v>521</v>
      </c>
      <c r="AQ33" s="313" t="s">
        <v>521</v>
      </c>
      <c r="AR33" s="314" t="s">
        <v>521</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537</v>
      </c>
      <c r="AL34" s="1121"/>
      <c r="AM34" s="1121"/>
      <c r="AN34" s="1122"/>
      <c r="AO34" s="312" t="s">
        <v>521</v>
      </c>
      <c r="AP34" s="312" t="s">
        <v>521</v>
      </c>
      <c r="AQ34" s="313" t="s">
        <v>521</v>
      </c>
      <c r="AR34" s="314" t="s">
        <v>521</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538</v>
      </c>
      <c r="AL35" s="1121"/>
      <c r="AM35" s="1121"/>
      <c r="AN35" s="1122"/>
      <c r="AO35" s="312">
        <v>90000</v>
      </c>
      <c r="AP35" s="312">
        <v>5110</v>
      </c>
      <c r="AQ35" s="313">
        <v>15337</v>
      </c>
      <c r="AR35" s="314">
        <v>-66.7</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539</v>
      </c>
      <c r="AL36" s="1121"/>
      <c r="AM36" s="1121"/>
      <c r="AN36" s="1122"/>
      <c r="AO36" s="312">
        <v>50146</v>
      </c>
      <c r="AP36" s="312">
        <v>2847</v>
      </c>
      <c r="AQ36" s="313">
        <v>2347</v>
      </c>
      <c r="AR36" s="314">
        <v>21.3</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540</v>
      </c>
      <c r="AL37" s="1121"/>
      <c r="AM37" s="1121"/>
      <c r="AN37" s="1122"/>
      <c r="AO37" s="312">
        <v>22753</v>
      </c>
      <c r="AP37" s="312">
        <v>1292</v>
      </c>
      <c r="AQ37" s="313">
        <v>463</v>
      </c>
      <c r="AR37" s="314">
        <v>179</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541</v>
      </c>
      <c r="AL38" s="1124"/>
      <c r="AM38" s="1124"/>
      <c r="AN38" s="1125"/>
      <c r="AO38" s="315" t="s">
        <v>521</v>
      </c>
      <c r="AP38" s="315" t="s">
        <v>521</v>
      </c>
      <c r="AQ38" s="316">
        <v>1</v>
      </c>
      <c r="AR38" s="304" t="s">
        <v>521</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542</v>
      </c>
      <c r="AL39" s="1124"/>
      <c r="AM39" s="1124"/>
      <c r="AN39" s="1125"/>
      <c r="AO39" s="312">
        <v>-1788</v>
      </c>
      <c r="AP39" s="312">
        <v>-102</v>
      </c>
      <c r="AQ39" s="313">
        <v>-3326</v>
      </c>
      <c r="AR39" s="314">
        <v>-96.9</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543</v>
      </c>
      <c r="AL40" s="1121"/>
      <c r="AM40" s="1121"/>
      <c r="AN40" s="1122"/>
      <c r="AO40" s="312">
        <v>-521729</v>
      </c>
      <c r="AP40" s="312">
        <v>-29625</v>
      </c>
      <c r="AQ40" s="313">
        <v>-45680</v>
      </c>
      <c r="AR40" s="314">
        <v>-35.1</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302</v>
      </c>
      <c r="AL41" s="1127"/>
      <c r="AM41" s="1127"/>
      <c r="AN41" s="1128"/>
      <c r="AO41" s="312">
        <v>482874</v>
      </c>
      <c r="AP41" s="312">
        <v>27419</v>
      </c>
      <c r="AQ41" s="313">
        <v>21069</v>
      </c>
      <c r="AR41" s="314">
        <v>30.1</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544</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545</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546</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513</v>
      </c>
      <c r="AN49" s="1115" t="s">
        <v>547</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548</v>
      </c>
      <c r="AO50" s="329" t="s">
        <v>549</v>
      </c>
      <c r="AP50" s="330" t="s">
        <v>550</v>
      </c>
      <c r="AQ50" s="331" t="s">
        <v>551</v>
      </c>
      <c r="AR50" s="332" t="s">
        <v>552</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553</v>
      </c>
      <c r="AL51" s="325"/>
      <c r="AM51" s="333">
        <v>3436065</v>
      </c>
      <c r="AN51" s="334">
        <v>182954</v>
      </c>
      <c r="AO51" s="335">
        <v>26.1</v>
      </c>
      <c r="AP51" s="336">
        <v>73475</v>
      </c>
      <c r="AQ51" s="337">
        <v>9.1</v>
      </c>
      <c r="AR51" s="338">
        <v>17</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554</v>
      </c>
      <c r="AM52" s="341">
        <v>2100201</v>
      </c>
      <c r="AN52" s="342">
        <v>111826</v>
      </c>
      <c r="AO52" s="343">
        <v>105.2</v>
      </c>
      <c r="AP52" s="344">
        <v>43072</v>
      </c>
      <c r="AQ52" s="345">
        <v>31.1</v>
      </c>
      <c r="AR52" s="346">
        <v>74.099999999999994</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555</v>
      </c>
      <c r="AL53" s="325"/>
      <c r="AM53" s="333">
        <v>4916607</v>
      </c>
      <c r="AN53" s="334">
        <v>268579</v>
      </c>
      <c r="AO53" s="335">
        <v>46.8</v>
      </c>
      <c r="AP53" s="336">
        <v>87464</v>
      </c>
      <c r="AQ53" s="337">
        <v>19</v>
      </c>
      <c r="AR53" s="338">
        <v>27.8</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554</v>
      </c>
      <c r="AM54" s="341">
        <v>2536043</v>
      </c>
      <c r="AN54" s="342">
        <v>138536</v>
      </c>
      <c r="AO54" s="343">
        <v>23.9</v>
      </c>
      <c r="AP54" s="344">
        <v>47479</v>
      </c>
      <c r="AQ54" s="345">
        <v>10.199999999999999</v>
      </c>
      <c r="AR54" s="346">
        <v>13.7</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556</v>
      </c>
      <c r="AL55" s="325"/>
      <c r="AM55" s="333">
        <v>3461346</v>
      </c>
      <c r="AN55" s="334">
        <v>191414</v>
      </c>
      <c r="AO55" s="335">
        <v>-28.7</v>
      </c>
      <c r="AP55" s="336">
        <v>96248</v>
      </c>
      <c r="AQ55" s="337">
        <v>10</v>
      </c>
      <c r="AR55" s="338">
        <v>-38.700000000000003</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554</v>
      </c>
      <c r="AM56" s="341">
        <v>1509417</v>
      </c>
      <c r="AN56" s="342">
        <v>83472</v>
      </c>
      <c r="AO56" s="343">
        <v>-39.700000000000003</v>
      </c>
      <c r="AP56" s="344">
        <v>55768</v>
      </c>
      <c r="AQ56" s="345">
        <v>17.5</v>
      </c>
      <c r="AR56" s="346">
        <v>-57.2</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557</v>
      </c>
      <c r="AL57" s="325"/>
      <c r="AM57" s="333">
        <v>2541013</v>
      </c>
      <c r="AN57" s="334">
        <v>142465</v>
      </c>
      <c r="AO57" s="335">
        <v>-25.6</v>
      </c>
      <c r="AP57" s="336">
        <v>76413</v>
      </c>
      <c r="AQ57" s="337">
        <v>-20.6</v>
      </c>
      <c r="AR57" s="338">
        <v>-5</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554</v>
      </c>
      <c r="AM58" s="341">
        <v>1218768</v>
      </c>
      <c r="AN58" s="342">
        <v>68332</v>
      </c>
      <c r="AO58" s="343">
        <v>-18.100000000000001</v>
      </c>
      <c r="AP58" s="344">
        <v>39658</v>
      </c>
      <c r="AQ58" s="345">
        <v>-28.9</v>
      </c>
      <c r="AR58" s="346">
        <v>10.8</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558</v>
      </c>
      <c r="AL59" s="325"/>
      <c r="AM59" s="333">
        <v>2394795</v>
      </c>
      <c r="AN59" s="334">
        <v>135983</v>
      </c>
      <c r="AO59" s="335">
        <v>-4.5</v>
      </c>
      <c r="AP59" s="336">
        <v>66481</v>
      </c>
      <c r="AQ59" s="337">
        <v>-13</v>
      </c>
      <c r="AR59" s="338">
        <v>8.5</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554</v>
      </c>
      <c r="AM60" s="341">
        <v>1122174</v>
      </c>
      <c r="AN60" s="342">
        <v>63720</v>
      </c>
      <c r="AO60" s="343">
        <v>-6.7</v>
      </c>
      <c r="AP60" s="344">
        <v>36120</v>
      </c>
      <c r="AQ60" s="345">
        <v>-8.9</v>
      </c>
      <c r="AR60" s="346">
        <v>2.2000000000000002</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559</v>
      </c>
      <c r="AL61" s="347"/>
      <c r="AM61" s="348">
        <v>3349965</v>
      </c>
      <c r="AN61" s="349">
        <v>184279</v>
      </c>
      <c r="AO61" s="350">
        <v>2.8</v>
      </c>
      <c r="AP61" s="351">
        <v>80016</v>
      </c>
      <c r="AQ61" s="352">
        <v>0.9</v>
      </c>
      <c r="AR61" s="338">
        <v>1.9</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554</v>
      </c>
      <c r="AM62" s="341">
        <v>1697321</v>
      </c>
      <c r="AN62" s="342">
        <v>93177</v>
      </c>
      <c r="AO62" s="343">
        <v>12.9</v>
      </c>
      <c r="AP62" s="344">
        <v>44419</v>
      </c>
      <c r="AQ62" s="345">
        <v>4.2</v>
      </c>
      <c r="AR62" s="346">
        <v>8.6999999999999993</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X8HjeJrP+XDaJp+7JjjcpRoBqy4Z5s+Nr88bdWY7V6SV3FcxqrmFtx3AmTkiTl/H39AUxptRsgjrUDPooiZshQ==" saltValue="BBqLRnoeIt1j6SCEqsL8A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561</v>
      </c>
    </row>
    <row r="120" spans="125:125" ht="13.5" hidden="1" customHeight="1" x14ac:dyDescent="0.15"/>
    <row r="121" spans="125:125" ht="13.5" hidden="1" customHeight="1" x14ac:dyDescent="0.15">
      <c r="DU121" s="259"/>
    </row>
  </sheetData>
  <sheetProtection algorithmName="SHA-512" hashValue="522qzUd2I2oxVZcGST6kwFkc3xxcTwCcL2C1CSPq6uqyosYQqsUpVVkGjXd0KjZZwr44DJG4GqgFhRuxY1Kbww==" saltValue="b/YSMSKiaJe0LhXMlUPBe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562</v>
      </c>
    </row>
  </sheetData>
  <sheetProtection algorithmName="SHA-512" hashValue="KtrsslWGcJl5WlbSLH9NLDkllA7fRiE/WTLOXdy/1KcVHD3zBE8tVkHjXQ+KOjmecRWROykb3LCSzjXHJnYgiQ==" saltValue="Z+kdEaov4pqaKP7sL3bdW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139" t="s">
        <v>3</v>
      </c>
      <c r="D47" s="1139"/>
      <c r="E47" s="1140"/>
      <c r="F47" s="11">
        <v>13.8</v>
      </c>
      <c r="G47" s="12">
        <v>8.82</v>
      </c>
      <c r="H47" s="12">
        <v>12.54</v>
      </c>
      <c r="I47" s="12">
        <v>21.07</v>
      </c>
      <c r="J47" s="13">
        <v>22.78</v>
      </c>
    </row>
    <row r="48" spans="2:10" ht="57.75" customHeight="1" x14ac:dyDescent="0.15">
      <c r="B48" s="14"/>
      <c r="C48" s="1141" t="s">
        <v>4</v>
      </c>
      <c r="D48" s="1141"/>
      <c r="E48" s="1142"/>
      <c r="F48" s="15">
        <v>11.2</v>
      </c>
      <c r="G48" s="16">
        <v>9.9</v>
      </c>
      <c r="H48" s="16">
        <v>4.62</v>
      </c>
      <c r="I48" s="16">
        <v>8.85</v>
      </c>
      <c r="J48" s="17">
        <v>6.45</v>
      </c>
    </row>
    <row r="49" spans="2:10" ht="57.75" customHeight="1" thickBot="1" x14ac:dyDescent="0.2">
      <c r="B49" s="18"/>
      <c r="C49" s="1143" t="s">
        <v>5</v>
      </c>
      <c r="D49" s="1143"/>
      <c r="E49" s="1144"/>
      <c r="F49" s="19">
        <v>4.13</v>
      </c>
      <c r="G49" s="20" t="s">
        <v>568</v>
      </c>
      <c r="H49" s="20" t="s">
        <v>569</v>
      </c>
      <c r="I49" s="20">
        <v>13.78</v>
      </c>
      <c r="J49" s="21" t="s">
        <v>570</v>
      </c>
    </row>
    <row r="50" spans="2:10" x14ac:dyDescent="0.15"/>
  </sheetData>
  <sheetProtection algorithmName="SHA-512" hashValue="tyMqNixvwXTQX30/Zne7fdd9SKR9V6OEmhqx3AqCbxkleq9CiwjH2COwbb9XmqCWm6RzthVDYeLe8JVph9Lkog==" saltValue="re5S9MTQEsxJ43+IPmoq3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2024-03-14T02:50:32Z</dcterms:created>
  <dcterms:modified xsi:type="dcterms:W3CDTF">2024-03-18T08:04:15Z</dcterms:modified>
  <cp:category/>
</cp:coreProperties>
</file>