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103総務課\04財政関係\23.財政状況資料集_比較分析表等\R4決算\"/>
    </mc:Choice>
  </mc:AlternateContent>
  <xr:revisionPtr revIDLastSave="0" documentId="13_ncr:1_{3D9C1A28-1FB3-4968-81D9-476FFDE0F425}" xr6:coauthVersionLast="36" xr6:coauthVersionMax="36" xr10:uidLastSave="{00000000-0000-0000-0000-000000000000}"/>
  <bookViews>
    <workbookView xWindow="0" yWindow="0" windowWidth="20490" windowHeight="640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BW38" i="10"/>
  <c r="AM38" i="10"/>
  <c r="U38" i="10"/>
  <c r="C38" i="10"/>
  <c r="CO37" i="10"/>
  <c r="BW37" i="10"/>
  <c r="AM37" i="10"/>
  <c r="U37" i="10"/>
  <c r="C37" i="10"/>
  <c r="CO36" i="10"/>
  <c r="BW36" i="10"/>
  <c r="AM36" i="10"/>
  <c r="CO35" i="10"/>
  <c r="BW35" i="10"/>
  <c r="AM35" i="10"/>
  <c r="CO34" i="10"/>
  <c r="BW34" i="10"/>
  <c r="C34" i="10"/>
  <c r="C35" i="10" l="1"/>
  <c r="C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 r="BE39" i="10" s="1"/>
</calcChain>
</file>

<file path=xl/sharedStrings.xml><?xml version="1.0" encoding="utf-8"?>
<sst xmlns="http://schemas.openxmlformats.org/spreadsheetml/2006/main" count="1071" uniqueCount="596">
  <si>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</si>
  <si>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</si>
  <si>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</si>
  <si>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</si>
  <si>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</si>
  <si>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</si>
  <si>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</si>
  <si>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</si>
  <si>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</si>
  <si>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</si>
  <si>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</si>
  <si>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</si>
  <si>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</si>
  <si>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</si>
  <si>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</si>
  <si>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</si>
  <si>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</si>
  <si>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</si>
  <si>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</si>
  <si>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</si>
  <si>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</si>
  <si>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</si>
  <si>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</si>
  <si>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</si>
  <si>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</si>
  <si>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</si>
  <si>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</si>
  <si>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</si>
  <si>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</si>
  <si>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</si>
  <si>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</si>
  <si>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</si>
  <si>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</si>
  <si>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</si>
  <si>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</si>
  <si>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</si>
  <si>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</si>
  <si>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</si>
  <si>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</si>
  <si>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</si>
  <si>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</si>
  <si>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</si>
  <si>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</si>
  <si>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</si>
  <si>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</si>
  <si>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</si>
  <si>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</si>
  <si>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</si>
  <si>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</si>
  <si>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</si>
  <si>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</si>
  <si>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</si>
  <si>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</si>
  <si>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</si>
  <si>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</si>
  <si>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</si>
  <si>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</si>
  <si>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</si>
  <si>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</si>
  <si>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</si>
  <si>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</si>
  <si>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</si>
  <si>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</si>
  <si>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</si>
  <si>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</si>
  <si>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</si>
  <si>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</si>
  <si>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</si>
  <si>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</si>
  <si>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</si>
  <si>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</si>
  <si>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</si>
  <si>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</si>
  <si>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</si>
  <si>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</si>
  <si>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</si>
  <si>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</si>
  <si>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</si>
  <si>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</si>
  <si>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</si>
  <si>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</si>
  <si>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</si>
  <si>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</si>
  <si>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</si>
  <si>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</si>
  <si>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</si>
  <si>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</si>
  <si>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</si>
  <si>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</si>
  <si>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</si>
  <si>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</si>
  <si>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</si>
  <si>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</si>
  <si>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</si>
  <si>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</si>
  <si>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</si>
  <si>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</si>
  <si>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</si>
  <si>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</si>
  <si>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</si>
  <si>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</si>
  <si>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</si>
  <si>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</si>
  <si>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</si>
  <si>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</si>
  <si>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</si>
  <si>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</si>
  <si>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</si>
  <si>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</si>
  <si>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</si>
  <si>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</si>
  <si>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</si>
  <si>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</si>
  <si>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</si>
  <si>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</si>
  <si>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</si>
  <si>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</si>
  <si>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</si>
  <si>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</si>
  <si>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</si>
  <si>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</si>
  <si>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</si>
  <si>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</si>
  <si>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</si>
  <si>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</si>
  <si>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</si>
  <si>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</si>
  <si>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</si>
  <si>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</si>
  <si>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</si>
  <si>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</si>
  <si>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</si>
  <si>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</si>
  <si>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</si>
  <si>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</si>
  <si>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</si>
  <si>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</si>
  <si>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</si>
  <si>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</si>
  <si>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</si>
  <si>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</si>
  <si>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</si>
  <si>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</si>
  <si>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</si>
  <si>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</si>
  <si>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</si>
  <si>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</si>
  <si>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</si>
  <si>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</si>
  <si>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</si>
  <si>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</si>
  <si>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</si>
  <si>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</si>
  <si>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</si>
  <si>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</si>
  <si>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</si>
  <si>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</si>
  <si>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</si>
  <si>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</si>
  <si>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</si>
  <si>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</si>
  <si>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</si>
  <si>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</si>
  <si>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</si>
  <si>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</si>
  <si>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</si>
  <si>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</si>
  <si>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</si>
  <si>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</si>
  <si>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</si>
  <si>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</si>
  <si>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</si>
  <si>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</si>
  <si>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</si>
  <si>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</si>
  <si>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</si>
  <si>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</si>
  <si>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</si>
  <si>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</si>
  <si>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</si>
  <si>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</si>
  <si>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</si>
  <si>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</si>
  <si>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</si>
  <si>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</si>
  <si>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</si>
  <si>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</si>
  <si>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</si>
  <si>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</si>
  <si>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</si>
  <si>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</si>
  <si>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</si>
  <si>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</si>
  <si>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</si>
  <si>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</si>
  <si>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</si>
  <si>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</si>
  <si>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</si>
  <si>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</si>
  <si>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</si>
  <si>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</si>
  <si>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</si>
  <si>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</si>
  <si>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</si>
  <si>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</si>
  <si>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</si>
  <si>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</si>
  <si>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</si>
  <si>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</si>
  <si>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</si>
  <si>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</si>
  <si>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</si>
  <si>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</si>
  <si>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</si>
  <si>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</si>
  <si>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</si>
  <si>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</si>
  <si>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静岡県小山町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</si>
  <si>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</si>
  <si>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</si>
  <si>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</si>
  <si>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</si>
  <si>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</si>
  <si>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</si>
  <si>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</si>
  <si>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</si>
  <si>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</si>
  <si>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</si>
  <si>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</si>
  <si>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</si>
  <si>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</si>
  <si>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</si>
  <si>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</si>
  <si>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</si>
  <si>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</si>
  <si>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</si>
  <si>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</si>
  <si>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</si>
  <si>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</si>
  <si>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</si>
  <si>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</si>
  <si>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</si>
  <si>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</si>
  <si>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</si>
  <si>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</si>
  <si>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</si>
  <si>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</si>
  <si>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</si>
  <si>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</si>
  <si>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</si>
  <si>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</si>
  <si>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</si>
  <si>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</si>
  <si>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</si>
  <si>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</si>
  <si>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</si>
  <si>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</si>
  <si>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</si>
  <si>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</si>
  <si>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</si>
  <si>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</si>
  <si>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</si>
  <si>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</si>
  <si>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</si>
  <si>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</si>
  <si>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</si>
  <si>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</si>
  <si>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</si>
  <si>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</si>
  <si>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</si>
  <si>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</si>
  <si>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</si>
  <si>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</si>
  <si>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</si>
  <si>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</si>
  <si>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</si>
  <si>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</si>
  <si>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</si>
  <si>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</si>
  <si>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</si>
  <si>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</si>
  <si>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</si>
  <si>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</si>
  <si>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</si>
  <si>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</si>
  <si>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</si>
  <si>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</si>
  <si>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</si>
  <si>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</si>
  <si>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</si>
  <si>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</si>
  <si>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</si>
  <si>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</si>
  <si>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</si>
  <si>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</si>
  <si>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</si>
  <si>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</si>
  <si>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</si>
  <si>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</si>
  <si>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</si>
  <si>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</si>
  <si>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</si>
  <si>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</si>
  <si>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</si>
  <si>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</si>
  <si>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</si>
  <si>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</si>
  <si>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</si>
  <si>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</si>
  <si>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</si>
  <si>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</si>
  <si>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</si>
  <si>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</si>
  <si>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</si>
  <si>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</si>
  <si>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</si>
  <si>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</si>
  <si>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</si>
  <si>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</si>
  <si>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</si>
  <si>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</si>
  <si>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</si>
  <si>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</si>
  <si>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</si>
  <si>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</si>
  <si>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</si>
  <si>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</si>
  <si>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</si>
  <si>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</si>
  <si>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</si>
  <si>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</si>
  <si>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</si>
  <si>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</si>
  <si>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</si>
  <si>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その他</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</si>
  <si>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</si>
  <si>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</si>
  <si>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</si>
  <si>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</si>
  <si>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</si>
  <si>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</si>
  <si>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</si>
  <si>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</si>
  <si>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</si>
  <si>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</si>
  <si>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</si>
  <si>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</si>
  <si>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</si>
  <si>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</si>
  <si>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</si>
  <si>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</si>
  <si>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</si>
  <si>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</si>
  <si>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</si>
  <si>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</si>
  <si>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</si>
  <si>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</si>
  <si>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</si>
  <si>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</si>
  <si>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</si>
  <si>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</si>
  <si>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</si>
  <si>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</si>
  <si>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</si>
  <si>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</si>
  <si>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</si>
  <si>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</si>
  <si>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</si>
  <si>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</si>
  <si>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静岡県小山町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</si>
  <si>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</si>
  <si>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</si>
  <si>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</si>
  <si>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</si>
  <si>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</si>
  <si>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</si>
  <si>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</si>
  <si>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</si>
  <si>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</si>
  <si>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</si>
  <si>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</si>
  <si>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</si>
  <si>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</si>
  <si>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</si>
  <si>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</si>
  <si>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</si>
  <si>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</si>
  <si>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</si>
  <si>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</si>
  <si>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</si>
  <si>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</si>
  <si>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</si>
  <si>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</si>
  <si>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</si>
  <si>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</si>
  <si>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</si>
  <si>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</si>
  <si>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</si>
  <si>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</si>
  <si>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</si>
  <si>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</si>
  <si>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</si>
  <si>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</si>
  <si>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</si>
  <si>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</si>
  <si>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</si>
  <si>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</si>
  <si>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</si>
  <si>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</si>
  <si>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</si>
  <si>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</si>
  <si>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</si>
  <si>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</si>
  <si>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</si>
  <si>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木質バイオマス発電事業特別会計</t>
    <phoneticPr fontId="5"/>
  </si>
  <si>
    <t>法非適用企業</t>
    <phoneticPr fontId="5"/>
  </si>
  <si>
    <t>温泉供給事業特別会計</t>
    <phoneticPr fontId="5"/>
  </si>
  <si>
    <t>上野工業団地造成事業特別会計</t>
    <phoneticPr fontId="5"/>
  </si>
  <si>
    <t>小山ＰＡ周辺開発事業特別会計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</si>
  <si>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</si>
  <si>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</si>
  <si>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</si>
  <si>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</si>
  <si>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</si>
  <si>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</si>
  <si>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</si>
  <si>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</si>
  <si>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</si>
  <si>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</si>
  <si>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</si>
  <si>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</si>
  <si>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</si>
  <si>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</si>
  <si>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</si>
  <si>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</si>
  <si>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</si>
  <si>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</si>
  <si>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</si>
  <si>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</si>
  <si>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</si>
  <si>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</si>
  <si>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</si>
  <si>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</si>
  <si>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</si>
  <si>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</si>
  <si>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</si>
  <si>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</si>
  <si>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</si>
  <si>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</si>
  <si>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</si>
  <si>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</si>
  <si>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</si>
  <si>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</si>
  <si>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</si>
  <si>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</si>
  <si>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</si>
  <si>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</si>
  <si>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</si>
  <si>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</si>
  <si>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</si>
  <si>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</si>
  <si>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</si>
  <si>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</si>
  <si>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</si>
  <si>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</si>
  <si>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</si>
  <si>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</si>
  <si>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</si>
  <si>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</si>
  <si>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</si>
  <si>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</si>
  <si>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</si>
  <si>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</si>
  <si>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</si>
  <si>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</si>
  <si>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</si>
  <si>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</si>
  <si>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</si>
  <si>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</si>
  <si>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</si>
  <si>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</si>
  <si>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</si>
  <si>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</si>
  <si>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</si>
  <si>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</si>
  <si>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</si>
  <si>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</si>
  <si>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</si>
  <si>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</si>
  <si>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</si>
  <si>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</si>
  <si>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</si>
  <si>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</si>
  <si>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</si>
  <si>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</si>
  <si>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</si>
  <si>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</si>
  <si>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</si>
  <si>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</si>
  <si>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</si>
  <si>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</si>
  <si>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</si>
  <si>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</si>
  <si>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</si>
  <si>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</si>
  <si>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</si>
  <si>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</si>
  <si>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</si>
  <si>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</si>
  <si>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</si>
  <si>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</si>
  <si>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</si>
  <si>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</si>
  <si>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</si>
  <si>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</si>
  <si>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</si>
  <si>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</si>
  <si>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</si>
  <si>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</si>
  <si>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</si>
  <si>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</si>
  <si>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</si>
  <si>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</si>
  <si>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</si>
  <si>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</si>
  <si>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</si>
  <si>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</si>
  <si>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</si>
  <si>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</si>
  <si>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</si>
  <si>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</si>
  <si>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</si>
  <si>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</si>
  <si>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</si>
  <si>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</si>
  <si>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</si>
  <si>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</si>
  <si>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</si>
  <si>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</si>
  <si>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</si>
  <si>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</si>
  <si>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</si>
  <si>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</si>
  <si>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</si>
  <si>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</si>
  <si>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</si>
  <si>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</si>
  <si>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</si>
  <si>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</si>
  <si>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</si>
  <si>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</si>
  <si>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</si>
  <si>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</si>
  <si>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</si>
  <si>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</si>
  <si>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</si>
  <si>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</si>
  <si>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</si>
  <si>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</si>
  <si>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</si>
  <si>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</si>
  <si>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</si>
  <si>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</si>
  <si>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</si>
  <si>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</si>
  <si>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</si>
  <si>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</si>
  <si>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</si>
  <si>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6.21</t>
  </si>
  <si>
    <t>▲ 0.86</t>
  </si>
  <si>
    <t>▲ 2.58</t>
  </si>
  <si>
    <t>一般会計</t>
  </si>
  <si>
    <t>介護保険特別会計</t>
  </si>
  <si>
    <t>宅地造成事業特別会計</t>
  </si>
  <si>
    <t>水道事業会計</t>
  </si>
  <si>
    <t>国民健康保険特別会計</t>
  </si>
  <si>
    <t>下水道事業特別会計</t>
  </si>
  <si>
    <t>温泉供給事業特別会計</t>
  </si>
  <si>
    <t>育英奨学資金特別会計</t>
  </si>
  <si>
    <t>その他会計（赤字）</t>
  </si>
  <si>
    <t>▲ 0.14</t>
  </si>
  <si>
    <t>▲ 0.04</t>
  </si>
  <si>
    <t>▲ 0.25</t>
  </si>
  <si>
    <t>▲ 0.01</t>
  </si>
  <si>
    <t>その他会計（黒字）</t>
  </si>
  <si>
    <t>（百万円）</t>
    <phoneticPr fontId="5"/>
  </si>
  <si>
    <t>H30</t>
    <phoneticPr fontId="5"/>
  </si>
  <si>
    <t>R01</t>
    <phoneticPr fontId="5"/>
  </si>
  <si>
    <t>R02</t>
    <phoneticPr fontId="5"/>
  </si>
  <si>
    <t>R03</t>
    <phoneticPr fontId="5"/>
  </si>
  <si>
    <t>R04</t>
    <phoneticPr fontId="5"/>
  </si>
  <si>
    <t>総合計画推進基金</t>
    <rPh sb="0" eb="4">
      <t>ソウゴウケイカク</t>
    </rPh>
    <rPh sb="4" eb="8">
      <t>スイシンキキン</t>
    </rPh>
    <phoneticPr fontId="5"/>
  </si>
  <si>
    <t>教育振興基金</t>
    <rPh sb="0" eb="6">
      <t>キョウイクシンコウキキン</t>
    </rPh>
    <phoneticPr fontId="5"/>
  </si>
  <si>
    <t>庁舎建設基金</t>
    <rPh sb="0" eb="2">
      <t>チョウシャ</t>
    </rPh>
    <rPh sb="2" eb="6">
      <t>ケンセツキキン</t>
    </rPh>
    <phoneticPr fontId="5"/>
  </si>
  <si>
    <t>須走地域振興事業基金</t>
    <rPh sb="0" eb="2">
      <t>スバシリ</t>
    </rPh>
    <rPh sb="2" eb="4">
      <t>チイキ</t>
    </rPh>
    <rPh sb="4" eb="6">
      <t>シンコウ</t>
    </rPh>
    <rPh sb="6" eb="8">
      <t>ジギョウ</t>
    </rPh>
    <rPh sb="8" eb="10">
      <t>キキン</t>
    </rPh>
    <phoneticPr fontId="5"/>
  </si>
  <si>
    <t>文化財保護基金</t>
    <rPh sb="0" eb="3">
      <t>ブンカザイ</t>
    </rPh>
    <rPh sb="3" eb="5">
      <t>ホゴ</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</si>
</sst>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A39D-459A-8B6C-139D406571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182954</c:v>
                </c:pt>
                <c:pt idx="1">
                  <c:v>268579</c:v>
                </c:pt>
                <c:pt idx="2">
                  <c:v>191414</c:v>
                </c:pt>
                <c:pt idx="3">
                  <c:v>142465</c:v>
                </c:pt>
                <c:pt idx="4">
                  <c:v>135983</c:v>
                </c:pt>
              </c:numCache>
            </c:numRef>
          </c:val>
          <c:smooth val="0"/>
          <c:extLst>
            <c:ext xmlns:c16="http://schemas.microsoft.com/office/drawing/2014/chart" uri="{C3380CC4-5D6E-409C-BE32-E72D297353CC}">
              <c16:uniqueId val="{00000001-A39D-459A-8B6C-139D406571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11.2</c:v>
                </c:pt>
                <c:pt idx="1">
                  <c:v>9.9</c:v>
                </c:pt>
                <c:pt idx="2">
                  <c:v>4.62</c:v>
                </c:pt>
                <c:pt idx="3">
                  <c:v>8.85</c:v>
                </c:pt>
                <c:pt idx="4">
                  <c:v>6.45</c:v>
                </c:pt>
              </c:numCache>
            </c:numRef>
          </c:val>
          <c:extLst>
            <c:ext xmlns:c16="http://schemas.microsoft.com/office/drawing/2014/chart" uri="{C3380CC4-5D6E-409C-BE32-E72D297353CC}">
              <c16:uniqueId val="{00000000-5B6A-4D49-A008-B020F1F04F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c:v>
                </c:pt>
                <c:pt idx="1">
                  <c:v>8.82</c:v>
                </c:pt>
                <c:pt idx="2">
                  <c:v>12.54</c:v>
                </c:pt>
                <c:pt idx="3">
                  <c:v>21.07</c:v>
                </c:pt>
                <c:pt idx="4">
                  <c:v>22.78</c:v>
                </c:pt>
              </c:numCache>
            </c:numRef>
          </c:val>
          <c:extLst>
            <c:ext xmlns:c16="http://schemas.microsoft.com/office/drawing/2014/chart" uri="{C3380CC4-5D6E-409C-BE32-E72D297353CC}">
              <c16:uniqueId val="{00000001-5B6A-4D49-A008-B020F1F04F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4.13</c:v>
                </c:pt>
                <c:pt idx="1">
                  <c:v>-6.21</c:v>
                </c:pt>
                <c:pt idx="2">
                  <c:v>-0.86</c:v>
                </c:pt>
                <c:pt idx="3">
                  <c:v>13.78</c:v>
                </c:pt>
                <c:pt idx="4">
                  <c:v>-2.58</c:v>
                </c:pt>
              </c:numCache>
            </c:numRef>
          </c:val>
          <c:smooth val="0"/>
          <c:extLst>
            <c:ext xmlns:c16="http://schemas.microsoft.com/office/drawing/2014/chart" uri="{C3380CC4-5D6E-409C-BE32-E72D297353CC}">
              <c16:uniqueId val="{00000002-5B6A-4D49-A008-B020F1F04F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1.68</c:v>
                </c:pt>
                <c:pt idx="2">
                  <c:v>#N/A</c:v>
                </c:pt>
                <c:pt idx="3">
                  <c:v>14.1</c:v>
                </c:pt>
                <c:pt idx="4">
                  <c:v>#N/A</c:v>
                </c:pt>
                <c:pt idx="5">
                  <c:v>0.12</c:v>
                </c:pt>
                <c:pt idx="6">
                  <c:v>#N/A</c:v>
                </c:pt>
                <c:pt idx="7">
                  <c:v>0.06</c:v>
                </c:pt>
                <c:pt idx="8">
                  <c:v>#N/A</c:v>
                </c:pt>
                <c:pt idx="9">
                  <c:v>0.02</c:v>
                </c:pt>
              </c:numCache>
            </c:numRef>
          </c:val>
          <c:extLst>
            <c:ext xmlns:c16="http://schemas.microsoft.com/office/drawing/2014/chart" uri="{C3380CC4-5D6E-409C-BE32-E72D297353CC}">
              <c16:uniqueId val="{00000000-C6AE-482A-8C88-CE559FDAF6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0.14000000000000001</c:v>
                </c:pt>
                <c:pt idx="1">
                  <c:v>#N/A</c:v>
                </c:pt>
                <c:pt idx="2">
                  <c:v>0.04</c:v>
                </c:pt>
                <c:pt idx="3">
                  <c:v>#N/A</c:v>
                </c:pt>
                <c:pt idx="4">
                  <c:v>0.25</c:v>
                </c:pt>
                <c:pt idx="5">
                  <c:v>#N/A</c:v>
                </c:pt>
                <c:pt idx="6">
                  <c:v>0.01</c:v>
                </c:pt>
                <c:pt idx="7">
                  <c:v>#N/A</c:v>
                </c:pt>
                <c:pt idx="8">
                  <c:v>0</c:v>
                </c:pt>
                <c:pt idx="9">
                  <c:v>0</c:v>
                </c:pt>
              </c:numCache>
            </c:numRef>
          </c:val>
          <c:extLst>
            <c:ext xmlns:c16="http://schemas.microsoft.com/office/drawing/2014/chart" uri="{C3380CC4-5D6E-409C-BE32-E72D297353CC}">
              <c16:uniqueId val="{00000001-C6AE-482A-8C88-CE559FDAF651}"/>
            </c:ext>
          </c:extLst>
        </c:ser>
        <c:ser>
          <c:idx val="2"/>
          <c:order val="2"/>
          <c:tx>
            <c:strRef>
              <c:f>データシート!$A$29</c:f>
              <c:strCache>
                <c:ptCount val="1"/>
                <c:pt idx="0">
                  <c:v>育英奨学資金特別会計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C6AE-482A-8C88-CE559FDAF651}"/>
            </c:ext>
          </c:extLst>
        </c:ser>
        <c:ser>
          <c:idx val="3"/>
          <c:order val="3"/>
          <c:tx>
            <c:strRef>
              <c:f>データシート!$A$30</c:f>
              <c:strCache>
                <c:ptCount val="1"/>
                <c:pt idx="0">
                  <c:v>温泉供給事業特別会計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3-C6AE-482A-8C88-CE559FDAF65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7.0000000000000007E-2</c:v>
                </c:pt>
                <c:pt idx="6">
                  <c:v>#N/A</c:v>
                </c:pt>
                <c:pt idx="7">
                  <c:v>0.1</c:v>
                </c:pt>
                <c:pt idx="8">
                  <c:v>#N/A</c:v>
                </c:pt>
                <c:pt idx="9">
                  <c:v>0.34</c:v>
                </c:pt>
              </c:numCache>
            </c:numRef>
          </c:val>
          <c:extLst>
            <c:ext xmlns:c16="http://schemas.microsoft.com/office/drawing/2014/chart" uri="{C3380CC4-5D6E-409C-BE32-E72D297353CC}">
              <c16:uniqueId val="{00000004-C6AE-482A-8C88-CE559FDAF65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3.62</c:v>
                </c:pt>
                <c:pt idx="2">
                  <c:v>#N/A</c:v>
                </c:pt>
                <c:pt idx="3">
                  <c:v>3.07</c:v>
                </c:pt>
                <c:pt idx="4">
                  <c:v>#N/A</c:v>
                </c:pt>
                <c:pt idx="5">
                  <c:v>2.6</c:v>
                </c:pt>
                <c:pt idx="6">
                  <c:v>#N/A</c:v>
                </c:pt>
                <c:pt idx="7">
                  <c:v>1.72</c:v>
                </c:pt>
                <c:pt idx="8">
                  <c:v>#N/A</c:v>
                </c:pt>
                <c:pt idx="9">
                  <c:v>0.87</c:v>
                </c:pt>
              </c:numCache>
            </c:numRef>
          </c:val>
          <c:extLst>
            <c:ext xmlns:c16="http://schemas.microsoft.com/office/drawing/2014/chart" uri="{C3380CC4-5D6E-409C-BE32-E72D297353CC}">
              <c16:uniqueId val="{00000005-C6AE-482A-8C88-CE559FDAF65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2.2000000000000002</c:v>
                </c:pt>
                <c:pt idx="2">
                  <c:v>#N/A</c:v>
                </c:pt>
                <c:pt idx="3">
                  <c:v>2.94</c:v>
                </c:pt>
                <c:pt idx="4">
                  <c:v>#N/A</c:v>
                </c:pt>
                <c:pt idx="5">
                  <c:v>3.45</c:v>
                </c:pt>
                <c:pt idx="6">
                  <c:v>#N/A</c:v>
                </c:pt>
                <c:pt idx="7">
                  <c:v>2.79</c:v>
                </c:pt>
                <c:pt idx="8">
                  <c:v>#N/A</c:v>
                </c:pt>
                <c:pt idx="9">
                  <c:v>2.19</c:v>
                </c:pt>
              </c:numCache>
            </c:numRef>
          </c:val>
          <c:extLst>
            <c:ext xmlns:c16="http://schemas.microsoft.com/office/drawing/2014/chart" uri="{C3380CC4-5D6E-409C-BE32-E72D297353CC}">
              <c16:uniqueId val="{00000006-C6AE-482A-8C88-CE559FDAF651}"/>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2.4</c:v>
                </c:pt>
                <c:pt idx="4">
                  <c:v>#N/A</c:v>
                </c:pt>
                <c:pt idx="5">
                  <c:v>1.08</c:v>
                </c:pt>
                <c:pt idx="6">
                  <c:v>#N/A</c:v>
                </c:pt>
                <c:pt idx="7">
                  <c:v>2.2400000000000002</c:v>
                </c:pt>
                <c:pt idx="8">
                  <c:v>#N/A</c:v>
                </c:pt>
                <c:pt idx="9">
                  <c:v>2.42</c:v>
                </c:pt>
              </c:numCache>
            </c:numRef>
          </c:val>
          <c:extLst>
            <c:ext xmlns:c16="http://schemas.microsoft.com/office/drawing/2014/chart" uri="{C3380CC4-5D6E-409C-BE32-E72D297353CC}">
              <c16:uniqueId val="{00000007-C6AE-482A-8C88-CE559FDAF65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1.76</c:v>
                </c:pt>
                <c:pt idx="2">
                  <c:v>#N/A</c:v>
                </c:pt>
                <c:pt idx="3">
                  <c:v>2.69</c:v>
                </c:pt>
                <c:pt idx="4">
                  <c:v>#N/A</c:v>
                </c:pt>
                <c:pt idx="5">
                  <c:v>2.68</c:v>
                </c:pt>
                <c:pt idx="6">
                  <c:v>#N/A</c:v>
                </c:pt>
                <c:pt idx="7">
                  <c:v>2.57</c:v>
                </c:pt>
                <c:pt idx="8">
                  <c:v>#N/A</c:v>
                </c:pt>
                <c:pt idx="9">
                  <c:v>4.8</c:v>
                </c:pt>
              </c:numCache>
            </c:numRef>
          </c:val>
          <c:extLst>
            <c:ext xmlns:c16="http://schemas.microsoft.com/office/drawing/2014/chart" uri="{C3380CC4-5D6E-409C-BE32-E72D297353CC}">
              <c16:uniqueId val="{00000008-C6AE-482A-8C88-CE559FDAF6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9.5299999999999994</c:v>
                </c:pt>
                <c:pt idx="2">
                  <c:v>#N/A</c:v>
                </c:pt>
                <c:pt idx="3">
                  <c:v>9.8699999999999992</c:v>
                </c:pt>
                <c:pt idx="4">
                  <c:v>#N/A</c:v>
                </c:pt>
                <c:pt idx="5">
                  <c:v>4.59</c:v>
                </c:pt>
                <c:pt idx="6">
                  <c:v>#N/A</c:v>
                </c:pt>
                <c:pt idx="7">
                  <c:v>8.82</c:v>
                </c:pt>
                <c:pt idx="8">
                  <c:v>#N/A</c:v>
                </c:pt>
                <c:pt idx="9">
                  <c:v>6.42</c:v>
                </c:pt>
              </c:numCache>
            </c:numRef>
          </c:val>
          <c:extLst>
            <c:ext xmlns:c16="http://schemas.microsoft.com/office/drawing/2014/chart" uri="{C3380CC4-5D6E-409C-BE32-E72D297353CC}">
              <c16:uniqueId val="{00000009-C6AE-482A-8C88-CE559FDAF6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c:v>
                </c:pt>
                <c:pt idx="5">
                  <c:v>567</c:v>
                </c:pt>
                <c:pt idx="8">
                  <c:v>568</c:v>
                </c:pt>
                <c:pt idx="11">
                  <c:v>578</c:v>
                </c:pt>
                <c:pt idx="14">
                  <c:v>523</c:v>
                </c:pt>
              </c:numCache>
            </c:numRef>
          </c:val>
          <c:extLst>
            <c:ext xmlns:c16="http://schemas.microsoft.com/office/drawing/2014/chart" uri="{C3380CC4-5D6E-409C-BE32-E72D297353CC}">
              <c16:uniqueId val="{00000000-2CAF-4618-8AF5-078D1A31C3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AF-4618-8AF5-078D1A31C3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11</c:v>
                </c:pt>
                <c:pt idx="9">
                  <c:v>23</c:v>
                </c:pt>
                <c:pt idx="12">
                  <c:v>23</c:v>
                </c:pt>
              </c:numCache>
            </c:numRef>
          </c:val>
          <c:extLst>
            <c:ext xmlns:c16="http://schemas.microsoft.com/office/drawing/2014/chart" uri="{C3380CC4-5D6E-409C-BE32-E72D297353CC}">
              <c16:uniqueId val="{00000002-2CAF-4618-8AF5-078D1A31C3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28</c:v>
                </c:pt>
                <c:pt idx="6">
                  <c:v>60</c:v>
                </c:pt>
                <c:pt idx="9">
                  <c:v>52</c:v>
                </c:pt>
                <c:pt idx="12">
                  <c:v>50</c:v>
                </c:pt>
              </c:numCache>
            </c:numRef>
          </c:val>
          <c:extLst>
            <c:ext xmlns:c16="http://schemas.microsoft.com/office/drawing/2014/chart" uri="{C3380CC4-5D6E-409C-BE32-E72D297353CC}">
              <c16:uniqueId val="{00000003-2CAF-4618-8AF5-078D1A31C3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50</c:v>
                </c:pt>
                <c:pt idx="3">
                  <c:v>51</c:v>
                </c:pt>
                <c:pt idx="6">
                  <c:v>50</c:v>
                </c:pt>
                <c:pt idx="9">
                  <c:v>93</c:v>
                </c:pt>
                <c:pt idx="12">
                  <c:v>90</c:v>
                </c:pt>
              </c:numCache>
            </c:numRef>
          </c:val>
          <c:extLst>
            <c:ext xmlns:c16="http://schemas.microsoft.com/office/drawing/2014/chart" uri="{C3380CC4-5D6E-409C-BE32-E72D297353CC}">
              <c16:uniqueId val="{00000004-2CAF-4618-8AF5-078D1A31C3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AF-4618-8AF5-078D1A31C3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AF-4618-8AF5-078D1A31C3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874</c:v>
                </c:pt>
                <c:pt idx="3">
                  <c:v>873</c:v>
                </c:pt>
                <c:pt idx="6">
                  <c:v>882</c:v>
                </c:pt>
                <c:pt idx="9">
                  <c:v>889</c:v>
                </c:pt>
                <c:pt idx="12">
                  <c:v>843</c:v>
                </c:pt>
              </c:numCache>
            </c:numRef>
          </c:val>
          <c:extLst>
            <c:ext xmlns:c16="http://schemas.microsoft.com/office/drawing/2014/chart" uri="{C3380CC4-5D6E-409C-BE32-E72D297353CC}">
              <c16:uniqueId val="{00000007-2CAF-4618-8AF5-078D1A31C3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385</c:v>
                </c:pt>
                <c:pt idx="2">
                  <c:v>#N/A</c:v>
                </c:pt>
                <c:pt idx="3">
                  <c:v>#N/A</c:v>
                </c:pt>
                <c:pt idx="4">
                  <c:v>385</c:v>
                </c:pt>
                <c:pt idx="5">
                  <c:v>#N/A</c:v>
                </c:pt>
                <c:pt idx="6">
                  <c:v>#N/A</c:v>
                </c:pt>
                <c:pt idx="7">
                  <c:v>435</c:v>
                </c:pt>
                <c:pt idx="8">
                  <c:v>#N/A</c:v>
                </c:pt>
                <c:pt idx="9">
                  <c:v>#N/A</c:v>
                </c:pt>
                <c:pt idx="10">
                  <c:v>479</c:v>
                </c:pt>
                <c:pt idx="11">
                  <c:v>#N/A</c:v>
                </c:pt>
                <c:pt idx="12">
                  <c:v>#N/A</c:v>
                </c:pt>
                <c:pt idx="13">
                  <c:v>483</c:v>
                </c:pt>
                <c:pt idx="14">
                  <c:v>#N/A</c:v>
                </c:pt>
              </c:numCache>
            </c:numRef>
          </c:val>
          <c:smooth val="0"/>
          <c:extLst>
            <c:ext xmlns:c16="http://schemas.microsoft.com/office/drawing/2014/chart" uri="{C3380CC4-5D6E-409C-BE32-E72D297353CC}">
              <c16:uniqueId val="{00000008-2CAF-4618-8AF5-078D1A31C3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6407</c:v>
                </c:pt>
                <c:pt idx="5">
                  <c:v>6552</c:v>
                </c:pt>
                <c:pt idx="8">
                  <c:v>6808</c:v>
                </c:pt>
                <c:pt idx="11">
                  <c:v>6845</c:v>
                </c:pt>
                <c:pt idx="14">
                  <c:v>6666</c:v>
                </c:pt>
              </c:numCache>
            </c:numRef>
          </c:val>
          <c:extLst>
            <c:ext xmlns:c16="http://schemas.microsoft.com/office/drawing/2014/chart" uri="{C3380CC4-5D6E-409C-BE32-E72D297353CC}">
              <c16:uniqueId val="{00000000-CD66-422B-8C3C-59F626BC76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5</c:v>
                </c:pt>
                <c:pt idx="8">
                  <c:v>3</c:v>
                </c:pt>
                <c:pt idx="11">
                  <c:v>2</c:v>
                </c:pt>
                <c:pt idx="14">
                  <c:v>1</c:v>
                </c:pt>
              </c:numCache>
            </c:numRef>
          </c:val>
          <c:extLst>
            <c:ext xmlns:c16="http://schemas.microsoft.com/office/drawing/2014/chart" uri="{C3380CC4-5D6E-409C-BE32-E72D297353CC}">
              <c16:uniqueId val="{00000001-CD66-422B-8C3C-59F626BC76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10783</c:v>
                </c:pt>
                <c:pt idx="5">
                  <c:v>5785</c:v>
                </c:pt>
                <c:pt idx="8">
                  <c:v>5440</c:v>
                </c:pt>
                <c:pt idx="11">
                  <c:v>5353</c:v>
                </c:pt>
                <c:pt idx="14">
                  <c:v>4640</c:v>
                </c:pt>
              </c:numCache>
            </c:numRef>
          </c:val>
          <c:extLst>
            <c:ext xmlns:c16="http://schemas.microsoft.com/office/drawing/2014/chart" uri="{C3380CC4-5D6E-409C-BE32-E72D297353CC}">
              <c16:uniqueId val="{00000002-CD66-422B-8C3C-59F626BC76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66-422B-8C3C-59F626BC76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66-422B-8C3C-59F626BC76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66-422B-8C3C-59F626BC76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2501</c:v>
                </c:pt>
                <c:pt idx="3">
                  <c:v>2542</c:v>
                </c:pt>
                <c:pt idx="6">
                  <c:v>2526</c:v>
                </c:pt>
                <c:pt idx="9">
                  <c:v>2523</c:v>
                </c:pt>
                <c:pt idx="12">
                  <c:v>2499</c:v>
                </c:pt>
              </c:numCache>
            </c:numRef>
          </c:val>
          <c:extLst>
            <c:ext xmlns:c16="http://schemas.microsoft.com/office/drawing/2014/chart" uri="{C3380CC4-5D6E-409C-BE32-E72D297353CC}">
              <c16:uniqueId val="{00000006-CD66-422B-8C3C-59F626BC76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388</c:v>
                </c:pt>
                <c:pt idx="3">
                  <c:v>368</c:v>
                </c:pt>
                <c:pt idx="6">
                  <c:v>323</c:v>
                </c:pt>
                <c:pt idx="9">
                  <c:v>319</c:v>
                </c:pt>
                <c:pt idx="12">
                  <c:v>296</c:v>
                </c:pt>
              </c:numCache>
            </c:numRef>
          </c:val>
          <c:extLst>
            <c:ext xmlns:c16="http://schemas.microsoft.com/office/drawing/2014/chart" uri="{C3380CC4-5D6E-409C-BE32-E72D297353CC}">
              <c16:uniqueId val="{00000007-CD66-422B-8C3C-59F626BC76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593</c:v>
                </c:pt>
                <c:pt idx="3">
                  <c:v>152</c:v>
                </c:pt>
                <c:pt idx="6">
                  <c:v>381</c:v>
                </c:pt>
                <c:pt idx="9">
                  <c:v>583</c:v>
                </c:pt>
                <c:pt idx="12">
                  <c:v>517</c:v>
                </c:pt>
              </c:numCache>
            </c:numRef>
          </c:val>
          <c:extLst>
            <c:ext xmlns:c16="http://schemas.microsoft.com/office/drawing/2014/chart" uri="{C3380CC4-5D6E-409C-BE32-E72D297353CC}">
              <c16:uniqueId val="{00000008-CD66-422B-8C3C-59F626BC76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340</c:v>
                </c:pt>
                <c:pt idx="3">
                  <c:v>0</c:v>
                </c:pt>
                <c:pt idx="6">
                  <c:v>429</c:v>
                </c:pt>
                <c:pt idx="9">
                  <c:v>415</c:v>
                </c:pt>
                <c:pt idx="12">
                  <c:v>401</c:v>
                </c:pt>
              </c:numCache>
            </c:numRef>
          </c:val>
          <c:extLst>
            <c:ext xmlns:c16="http://schemas.microsoft.com/office/drawing/2014/chart" uri="{C3380CC4-5D6E-409C-BE32-E72D297353CC}">
              <c16:uniqueId val="{00000009-CD66-422B-8C3C-59F626BC76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8101</c:v>
                </c:pt>
                <c:pt idx="3">
                  <c:v>8432</c:v>
                </c:pt>
                <c:pt idx="6">
                  <c:v>8465</c:v>
                </c:pt>
                <c:pt idx="9">
                  <c:v>8783</c:v>
                </c:pt>
                <c:pt idx="12">
                  <c:v>8897</c:v>
                </c:pt>
              </c:numCache>
            </c:numRef>
          </c:val>
          <c:extLst>
            <c:ext xmlns:c16="http://schemas.microsoft.com/office/drawing/2014/chart" uri="{C3380CC4-5D6E-409C-BE32-E72D297353CC}">
              <c16:uniqueId val="{0000000A-CD66-422B-8C3C-59F626BC76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423</c:v>
                </c:pt>
                <c:pt idx="11">
                  <c:v>#N/A</c:v>
                </c:pt>
                <c:pt idx="12">
                  <c:v>#N/A</c:v>
                </c:pt>
                <c:pt idx="13">
                  <c:v>1304</c:v>
                </c:pt>
                <c:pt idx="14">
                  <c:v>#N/A</c:v>
                </c:pt>
              </c:numCache>
            </c:numRef>
          </c:val>
          <c:smooth val="0"/>
          <c:extLst>
            <c:ext xmlns:c16="http://schemas.microsoft.com/office/drawing/2014/chart" uri="{C3380CC4-5D6E-409C-BE32-E72D297353CC}">
              <c16:uniqueId val="{0000000B-CD66-422B-8C3C-59F626BC76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712</c:v>
                </c:pt>
                <c:pt idx="1">
                  <c:v>1272</c:v>
                </c:pt>
                <c:pt idx="2">
                  <c:v>1293</c:v>
                </c:pt>
              </c:numCache>
            </c:numRef>
          </c:val>
          <c:extLst>
            <c:ext xmlns:c16="http://schemas.microsoft.com/office/drawing/2014/chart" uri="{C3380CC4-5D6E-409C-BE32-E72D297353CC}">
              <c16:uniqueId val="{00000000-986C-43E0-8DEC-B979D4D73B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144</c:v>
                </c:pt>
                <c:pt idx="2">
                  <c:v>144</c:v>
                </c:pt>
              </c:numCache>
            </c:numRef>
          </c:val>
          <c:extLst>
            <c:ext xmlns:c16="http://schemas.microsoft.com/office/drawing/2014/chart" uri="{C3380CC4-5D6E-409C-BE32-E72D297353CC}">
              <c16:uniqueId val="{00000001-986C-43E0-8DEC-B979D4D73B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4598</c:v>
                </c:pt>
                <c:pt idx="1">
                  <c:v>3772</c:v>
                </c:pt>
                <c:pt idx="2">
                  <c:v>3038</c:v>
                </c:pt>
              </c:numCache>
            </c:numRef>
          </c:val>
          <c:extLst>
            <c:ext xmlns:c16="http://schemas.microsoft.com/office/drawing/2014/chart" uri="{C3380CC4-5D6E-409C-BE32-E72D297353CC}">
              <c16:uniqueId val="{00000002-986C-43E0-8DEC-B979D4D73B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終了と新規起債の抑制により起債の元利償還金は減少していたが、令和２年度から道路整備事業や災害復旧事業による償還額の増により元利償還金が増加に転じたが、過去の大規模事業の償還完了に伴い令和４年度は減少に転じている。　</a:t>
          </a:r>
        </a:p>
        <a:p>
          <a:r>
            <a:rPr kumimoji="1" lang="ja-JP" altLang="en-US" sz="1400">
              <a:latin typeface="ＭＳ ゴシック" pitchFamily="49" charset="-128"/>
              <a:ea typeface="ＭＳ ゴシック" pitchFamily="49" charset="-128"/>
            </a:rPr>
            <a:t>　また、令和２年度に</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方式による地域優良賃貸住宅債務負担行為に基づく支出額が増加したため、実質公債費比率の分子は増加した。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町道整備及びこども園整備事業、公共施設長寿命化事業等の地方債発行により増加したものの、公営企業債等の繰入見込額は下水道事業の地方債減などにより減となり、全体としては将来負担額が減少した。</a:t>
          </a: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ふるさと寄附の一部を総合計画推進基金等に積立てたことから、充当可能基金が大幅に増加し、その後は取崩しをしたものの、充当可能財源等が将来負担額を上回った。しかしながら令和３年度には基金残高の減少に伴い将来負担額が充当可能財源等を上回る結果となり、令和４年度も増加となっている。</a:t>
          </a:r>
        </a:p>
        <a:p>
          <a:r>
            <a:rPr kumimoji="1" lang="ja-JP" altLang="en-US" sz="1400">
              <a:latin typeface="ＭＳ ゴシック" pitchFamily="49" charset="-128"/>
              <a:ea typeface="ＭＳ ゴシック" pitchFamily="49" charset="-128"/>
            </a:rPr>
            <a:t>　ふるさと寄附による積立金は、工業団地等への企業立地に対する補助金や重点事業に充てることとしているため、今後は財政調整基金の計画的な積立てや起債発行額の抑制により、持続可能な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千万円、庁舎建設基金が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千万円、須走地域振興事業基金が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千万円増加した一方で、総合計画推進基金が取崩しにより、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・引き続き、ふるさと寄附金の拡大に努め総合計画推進基金の積立金を確保するとともに、景気後退など不測の事態による町税の減収や、災害などの事態に備えるため、行財政改革の取り組みを進め、「第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次小山町総合計画前期基本計画」（令和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月）に基づく財政運営上の数値目標としている財政調整基金残高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％）の維持に取り組んでいく。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・総合計画推進基金：総合計画に定める重点事業の推進を図るため必要な財源を確保し、堅実な総合計画の実現に資する。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・教育振興基金：心豊かな教育の振興、子育て及び教育環境の整備等を行う経費に充てる。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・文化財保護基金：町内に所在する文化財の保存及び活用に要する経費に充てる。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・庁舎建設基金：小山町役場庁舎の建設又は改築等の実施に要する経費に充てる。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・須走地域振興事業基金：須走地域における地域振興事業、基盤整備事業等を行う経費に充てる。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・総合計画推進基金：町道整備事業などの総合計画重点事業に充てるため取崩しなどにより約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・教育振興基金：給食費無償化事業や体育施設改修事業などに充てるため取崩しなどにより約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・庁舎建設基金：決算剰余金の一部から積立てたことにより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・総合計画推進基金：工業団地等への企業立地に対する地域産業立地事業費補助金などの支出に備えるため一定額を確保していく。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・庁舎建設基金：老朽化に伴う庁舎の建設又は改築等の負担を平準化するため、毎年度計画的に積み立てを行う。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・その他の特定目的基金については、それぞれの使途のため一定額を確保していく。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年台風災害における財源不足のためほぼ枯渇し、それ以降決算剰余金などにより着実に積み立てを行ってきたが、令和元年度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には再び台風災害により財源不足が生じることとなり、基金の取り崩しにより対応した。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・令和４年度においては、決算剰余金により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千万円の積み立てを行うことができたことが増額の要因である。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・引き続き景気後退など不測の事態による町税の減収や、災害などの事態に備えるため、行財政改革の取り組みを進め、「第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次小山町総合計画前期基本計画」（令和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月）に基づく財政運営上の数値目標としている財政調整基金残高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％）の維持に取り組んでいく。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・令和３年度普通交付税の再算定における臨時財政対策債償還基金費分の積み立てにより、令和２年度から令和３年度にかけては、約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・今後の起債の内容により、必要に応じて積み立てを行う。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17,331
135.74
13,965,125
13,336,015
366,002
5,677,349
8,897,036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国の補正予算による再算定により、基準財政需要額は増加傾向となっている一方で、新型コロナウイルス感染症の影響による法人税の減少により基準財政収入額が減となったことにより、財政力指数は</a:t>
          </a:r>
          <a:r>
            <a:rPr kumimoji="1" lang="en-US" altLang="ja-JP" sz="1300">
              <a:latin typeface="ＭＳ Ｐゴシック" panose="020B0600070205080204" pitchFamily="50" charset="-128"/>
              <a:ea typeface="ＭＳ Ｐゴシック" panose="020B0600070205080204" pitchFamily="50" charset="-128"/>
            </a:rPr>
            <a:t>0.85</a:t>
          </a:r>
          <a:r>
            <a:rPr kumimoji="1" lang="ja-JP" altLang="en-US" sz="1300">
              <a:latin typeface="ＭＳ Ｐゴシック" panose="020B0600070205080204" pitchFamily="50" charset="-128"/>
              <a:ea typeface="ＭＳ Ｐゴシック" panose="020B0600070205080204" pitchFamily="50" charset="-128"/>
            </a:rPr>
            <a:t>となっており、近年低下傾向（</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低下）にある。</a:t>
          </a:r>
        </a:p>
        <a:p>
          <a:r>
            <a:rPr kumimoji="1" lang="ja-JP" altLang="en-US" sz="1300">
              <a:latin typeface="ＭＳ Ｐゴシック" panose="020B0600070205080204" pitchFamily="50" charset="-128"/>
              <a:ea typeface="ＭＳ Ｐゴシック" panose="020B0600070205080204" pitchFamily="50" charset="-128"/>
            </a:rPr>
            <a:t>　今後は工業団地等の造成事業が順次完成し、固定資産税の増加が期待できる一方、高齢化による高齢者保健福祉費や物価高対策に伴う包括算定経費等の需要額の増が見込まれることから、同程度で推移していくと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12095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471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160565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114602</xdr:rowOff>
    </xdr:from>
    <xdr:to>
      <xdr:col>15</xdr:col>
      <xdr:colOff>82550</xdr:colOff>
      <xdr:row>39</xdr:row>
      <xdr:rowOff>126093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114602</xdr:rowOff>
    </xdr:from>
    <xdr:to>
      <xdr:col>11</xdr:col>
      <xdr:colOff>31750</xdr:colOff>
      <xdr:row>39</xdr:row>
      <xdr:rowOff>114602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01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63802</xdr:rowOff>
    </xdr:from>
    <xdr:to>
      <xdr:col>11</xdr:col>
      <xdr:colOff>82550</xdr:colOff>
      <xdr:row>39</xdr:row>
      <xdr:rowOff>165402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4129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63802</xdr:rowOff>
    </xdr:from>
    <xdr:to>
      <xdr:col>7</xdr:col>
      <xdr:colOff>31750</xdr:colOff>
      <xdr:row>39</xdr:row>
      <xdr:rowOff>165402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4129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地方交付税、臨時財政対策債の減少により経常一般財源が減少した一方、人件費、物件費にかかる経常経費が増加したことにより、経常収支比率は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％上昇したものの、類似団体平均は下回っている。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国の再算定による地方交付税等の増加により、一時的には改善したものの、比率は年々悪化の傾向となっており、今後も施設の統廃合や民間譲渡を検討すると共に、優先度の低い事務事業について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155702</xdr:rowOff>
    </xdr:from>
    <xdr:to>
      <xdr:col>23</xdr:col>
      <xdr:colOff>133350</xdr:colOff>
      <xdr:row>63</xdr:row>
      <xdr:rowOff>32258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42702"/>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64</xdr:row>
      <xdr:rowOff>73152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42702"/>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64</xdr:row>
      <xdr:rowOff>73152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0465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54102</xdr:rowOff>
    </xdr:from>
    <xdr:to>
      <xdr:col>11</xdr:col>
      <xdr:colOff>31750</xdr:colOff>
      <xdr:row>63</xdr:row>
      <xdr:rowOff>3302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840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169435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104902</xdr:rowOff>
    </xdr:from>
    <xdr:to>
      <xdr:col>19</xdr:col>
      <xdr:colOff>184150</xdr:colOff>
      <xdr:row>61</xdr:row>
      <xdr:rowOff>35052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45229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123952</xdr:rowOff>
    </xdr:from>
    <xdr:to>
      <xdr:col>11</xdr:col>
      <xdr:colOff>82550</xdr:colOff>
      <xdr:row>63</xdr:row>
      <xdr:rowOff>54102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115079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令和４年度の上昇については人口減少と燃料費の高騰等による物件費の増が主な要因となっている。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人件費・物件費が高い要因としては企業立地や定住促進事業を重点的に進めていること、また、支所、町立こども園、小中学校などの施設数が類似団体に比べ多いことによるものである。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今後は、定員適正化等の行政改革の推進により、人件費、物件費の削減に取り組む方針である。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49285</xdr:rowOff>
    </xdr:from>
    <xdr:to>
      <xdr:col>23</xdr:col>
      <xdr:colOff>133350</xdr:colOff>
      <xdr:row>83</xdr:row>
      <xdr:rowOff>19174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36735"/>
          <a:ext cx="0" cy="312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162701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42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19174</xdr:rowOff>
    </xdr:from>
    <xdr:to>
      <xdr:col>24</xdr:col>
      <xdr:colOff>12700</xdr:colOff>
      <xdr:row>83</xdr:row>
      <xdr:rowOff>19174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24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135662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49285</xdr:rowOff>
    </xdr:from>
    <xdr:to>
      <xdr:col>24</xdr:col>
      <xdr:colOff>12700</xdr:colOff>
      <xdr:row>81</xdr:row>
      <xdr:rowOff>49285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3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85838</xdr:rowOff>
    </xdr:from>
    <xdr:to>
      <xdr:col>23</xdr:col>
      <xdr:colOff>133350</xdr:colOff>
      <xdr:row>82</xdr:row>
      <xdr:rowOff>100874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44738"/>
          <a:ext cx="8382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153846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3869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137319</xdr:rowOff>
    </xdr:from>
    <xdr:to>
      <xdr:col>23</xdr:col>
      <xdr:colOff>184150</xdr:colOff>
      <xdr:row>82</xdr:row>
      <xdr:rowOff>67469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02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49005</xdr:rowOff>
    </xdr:from>
    <xdr:to>
      <xdr:col>19</xdr:col>
      <xdr:colOff>133350</xdr:colOff>
      <xdr:row>82</xdr:row>
      <xdr:rowOff>85838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07905"/>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122555</xdr:rowOff>
    </xdr:from>
    <xdr:to>
      <xdr:col>19</xdr:col>
      <xdr:colOff>184150</xdr:colOff>
      <xdr:row>82</xdr:row>
      <xdr:rowOff>52705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62882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7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49005</xdr:rowOff>
    </xdr:from>
    <xdr:to>
      <xdr:col>15</xdr:col>
      <xdr:colOff>82550</xdr:colOff>
      <xdr:row>82</xdr:row>
      <xdr:rowOff>127712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07905"/>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109703</xdr:rowOff>
    </xdr:from>
    <xdr:to>
      <xdr:col>15</xdr:col>
      <xdr:colOff>133350</xdr:colOff>
      <xdr:row>82</xdr:row>
      <xdr:rowOff>39853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9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50030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6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127712</xdr:rowOff>
    </xdr:from>
    <xdr:to>
      <xdr:col>11</xdr:col>
      <xdr:colOff>31750</xdr:colOff>
      <xdr:row>89</xdr:row>
      <xdr:rowOff>147309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86612"/>
          <a:ext cx="889000" cy="12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87018</xdr:rowOff>
    </xdr:from>
    <xdr:to>
      <xdr:col>11</xdr:col>
      <xdr:colOff>82550</xdr:colOff>
      <xdr:row>82</xdr:row>
      <xdr:rowOff>17168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27345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102060</xdr:rowOff>
    </xdr:from>
    <xdr:to>
      <xdr:col>7</xdr:col>
      <xdr:colOff>31750</xdr:colOff>
      <xdr:row>82</xdr:row>
      <xdr:rowOff>32210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42387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50074</xdr:rowOff>
    </xdr:from>
    <xdr:to>
      <xdr:col>23</xdr:col>
      <xdr:colOff>184150</xdr:colOff>
      <xdr:row>82</xdr:row>
      <xdr:rowOff>151674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117401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0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35038</xdr:rowOff>
    </xdr:from>
    <xdr:to>
      <xdr:col>19</xdr:col>
      <xdr:colOff>184150</xdr:colOff>
      <xdr:row>82</xdr:row>
      <xdr:rowOff>136638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9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121415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8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169655</xdr:rowOff>
    </xdr:from>
    <xdr:to>
      <xdr:col>15</xdr:col>
      <xdr:colOff>133350</xdr:colOff>
      <xdr:row>82</xdr:row>
      <xdr:rowOff>99805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84582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76912</xdr:rowOff>
    </xdr:from>
    <xdr:to>
      <xdr:col>11</xdr:col>
      <xdr:colOff>82550</xdr:colOff>
      <xdr:row>83</xdr:row>
      <xdr:rowOff>7062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163289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2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96509</xdr:rowOff>
    </xdr:from>
    <xdr:to>
      <xdr:col>7</xdr:col>
      <xdr:colOff>31750</xdr:colOff>
      <xdr:row>90</xdr:row>
      <xdr:rowOff>26659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3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11436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4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給与表の改正を進め、令和元年度以降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ポイントを下回った。令和４年度は前年度比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改善の</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となったものの、類似団体等の平均値を上回る状態が続いている。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今後も給与表の改正等、国家公務員の給与制度に準ずることを基本に、引き続き給与の適正化に努める。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131234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5354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26811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473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26811</xdr:rowOff>
    </xdr:from>
    <xdr:to>
      <xdr:col>72</xdr:col>
      <xdr:colOff>203200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144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680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大幅な差が生じている。これは、町立でこども園４園、中学校３校、小学校５校の運営によるもの、また、定住促進事業及び企業誘致や新東名関連整備事業など積極的な施策の実施のため、類似団体に比べ多く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150354</xdr:rowOff>
    </xdr:from>
    <xdr:to>
      <xdr:col>81</xdr:col>
      <xdr:colOff>44450</xdr:colOff>
      <xdr:row>63</xdr:row>
      <xdr:rowOff>21802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0254"/>
          <a:ext cx="8382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127564</xdr:rowOff>
    </xdr:from>
    <xdr:to>
      <xdr:col>77</xdr:col>
      <xdr:colOff>44450</xdr:colOff>
      <xdr:row>62</xdr:row>
      <xdr:rowOff>150354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57464"/>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127564</xdr:rowOff>
    </xdr:from>
    <xdr:to>
      <xdr:col>72</xdr:col>
      <xdr:colOff>203200</xdr:colOff>
      <xdr:row>62</xdr:row>
      <xdr:rowOff>159738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5746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62</xdr:row>
      <xdr:rowOff>159738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7087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142452</xdr:rowOff>
    </xdr:from>
    <xdr:to>
      <xdr:col>81</xdr:col>
      <xdr:colOff>95250</xdr:colOff>
      <xdr:row>63</xdr:row>
      <xdr:rowOff>72602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114529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99554</xdr:rowOff>
    </xdr:from>
    <xdr:to>
      <xdr:col>77</xdr:col>
      <xdr:colOff>95250</xdr:colOff>
      <xdr:row>63</xdr:row>
      <xdr:rowOff>29704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14481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1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76764</xdr:rowOff>
    </xdr:from>
    <xdr:to>
      <xdr:col>73</xdr:col>
      <xdr:colOff>44450</xdr:colOff>
      <xdr:row>63</xdr:row>
      <xdr:rowOff>6914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163141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9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108938</xdr:rowOff>
    </xdr:from>
    <xdr:to>
      <xdr:col>68</xdr:col>
      <xdr:colOff>203200</xdr:colOff>
      <xdr:row>63</xdr:row>
      <xdr:rowOff>39088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23865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国の経済対策予算の減に伴う標準財政規模の減等により、公債費負担比率の３カ年の平均は、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％となり、全国平均、県平均とは大きい差が生じている。</a:t>
          </a:r>
        </a:p>
        <a:p>
          <a:r>
            <a:rPr kumimoji="1" lang="ja-JP" altLang="en-US" sz="1300">
              <a:latin typeface="ＭＳ Ｐゴシック" panose="020B0600070205080204" pitchFamily="50" charset="-128"/>
              <a:ea typeface="ＭＳ Ｐゴシック" panose="020B0600070205080204" pitchFamily="50" charset="-128"/>
            </a:rPr>
            <a:t>　今後、施設の長寿命化事業などによる起債の増加が予想されるが、計画的に取り組むことにより新規発行の抑制に努めていく。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113877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9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89746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2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65617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年度ふるさと寄附の基金積立により、令和２年度まで将来負担比率は算定されなかった。令和４年度は地方債残高の上昇と基金残高の減少により、将来負担比率は</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の増の</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今後は、新規発行債の抑制を行うとともに一般財源の確保等、基金の積立てを行い、財政の健全化を図る必要がある。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125120</xdr:rowOff>
    </xdr:from>
    <xdr:to>
      <xdr:col>81</xdr:col>
      <xdr:colOff>44450</xdr:colOff>
      <xdr:row>15</xdr:row>
      <xdr:rowOff>122580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5254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71780</xdr:rowOff>
    </xdr:from>
    <xdr:to>
      <xdr:col>81</xdr:col>
      <xdr:colOff>95250</xdr:colOff>
      <xdr:row>16</xdr:row>
      <xdr:rowOff>1930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43857</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74320</xdr:rowOff>
    </xdr:from>
    <xdr:to>
      <xdr:col>77</xdr:col>
      <xdr:colOff>95250</xdr:colOff>
      <xdr:row>15</xdr:row>
      <xdr:rowOff>4470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160697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17,331
135.74
13,965,125
13,336,015
366,002
5,677,349
8,897,036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パート）分の臨時的配置分の精査により減少傾向にあったが、令和４年度は増加に転じた。町立のこども園４園の運営、また、定住促進及び企業誘致や新東名関連整備事業など積極的な施策の実施のため、職員数が類似団体に比べて多く、また、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年の現職員４分の１程度の定年退職に備えた採用計画と職員の高年齢化により、人件費の決算額は類似団体平均に比べ大きい傾向にある。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今後も定員適正化計画により定員管理を進めるが、行財政改革への取り組みを通じて削減に努める。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135164</xdr:rowOff>
    </xdr:from>
    <xdr:to>
      <xdr:col>24</xdr:col>
      <xdr:colOff>25400</xdr:colOff>
      <xdr:row>41</xdr:row>
      <xdr:rowOff>48078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78814"/>
          <a:ext cx="8382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135164</xdr:rowOff>
    </xdr:from>
    <xdr:to>
      <xdr:col>19</xdr:col>
      <xdr:colOff>187325</xdr:colOff>
      <xdr:row>41</xdr:row>
      <xdr:rowOff>113393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78814"/>
          <a:ext cx="8890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42635</xdr:rowOff>
    </xdr:from>
    <xdr:to>
      <xdr:col>15</xdr:col>
      <xdr:colOff>98425</xdr:colOff>
      <xdr:row>41</xdr:row>
      <xdr:rowOff>113393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291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159657</xdr:rowOff>
    </xdr:from>
    <xdr:to>
      <xdr:col>11</xdr:col>
      <xdr:colOff>9525</xdr:colOff>
      <xdr:row>39</xdr:row>
      <xdr:rowOff>42635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74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168728</xdr:rowOff>
    </xdr:from>
    <xdr:to>
      <xdr:col>24</xdr:col>
      <xdr:colOff>76200</xdr:colOff>
      <xdr:row>41</xdr:row>
      <xdr:rowOff>98878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140805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62593</xdr:rowOff>
    </xdr:from>
    <xdr:to>
      <xdr:col>15</xdr:col>
      <xdr:colOff>149225</xdr:colOff>
      <xdr:row>41</xdr:row>
      <xdr:rowOff>164193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148970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163285</xdr:rowOff>
    </xdr:from>
    <xdr:to>
      <xdr:col>11</xdr:col>
      <xdr:colOff>60325</xdr:colOff>
      <xdr:row>39</xdr:row>
      <xdr:rowOff>93435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78212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108857</xdr:rowOff>
    </xdr:from>
    <xdr:to>
      <xdr:col>6</xdr:col>
      <xdr:colOff>171450</xdr:colOff>
      <xdr:row>39</xdr:row>
      <xdr:rowOff>39007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23784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に比べ高くなっているのは、生涯学習施設、健康増進施設などの指定管理施設のほか、保有する施設数が多いためである。令和４年度は特に燃料費の高騰に伴う電気代の高騰等の影響から物件費の比率の増加につながっている。</a:t>
          </a:r>
        </a:p>
        <a:p>
          <a:r>
            <a:rPr kumimoji="1" lang="ja-JP" altLang="en-US" sz="1300">
              <a:latin typeface="ＭＳ Ｐゴシック" panose="020B0600070205080204" pitchFamily="50" charset="-128"/>
              <a:ea typeface="ＭＳ Ｐゴシック" panose="020B0600070205080204" pitchFamily="50" charset="-128"/>
            </a:rPr>
            <a:t>　今後は長期行財政運営計画に基づき、物件費の抑制や公共施設の再編に取り組むこととしている。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19</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997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168910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9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161290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76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扶助費に係る経常収支比率は、類似団体等と比較して下回っている。</a:t>
          </a:r>
        </a:p>
        <a:p>
          <a:r>
            <a:rPr kumimoji="1" lang="ja-JP" altLang="en-US" sz="1300">
              <a:latin typeface="ＭＳ Ｐゴシック" panose="020B0600070205080204" pitchFamily="50" charset="-128"/>
              <a:ea typeface="ＭＳ Ｐゴシック" panose="020B0600070205080204" pitchFamily="50" charset="-128"/>
            </a:rPr>
            <a:t>　しかし、民間こども園への扶助額が年々増加しており、さらに高齢化の進展により更なる社会保障費の拡大が予想されるため、今後は上昇していくものと見込まれる。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85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類似団体と比較して下回っているのは、他会計への繰出金が少ないことがあげられるが、今後は、国民健康保険に対する繰出金の増加が見込まれている。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123190</xdr:rowOff>
    </xdr:from>
    <xdr:to>
      <xdr:col>82</xdr:col>
      <xdr:colOff>107950</xdr:colOff>
      <xdr:row>53</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10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130810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56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115570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100330</xdr:rowOff>
    </xdr:from>
    <xdr:to>
      <xdr:col>69</xdr:col>
      <xdr:colOff>92075</xdr:colOff>
      <xdr:row>53</xdr:row>
      <xdr:rowOff>115570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8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72390</xdr:rowOff>
    </xdr:from>
    <xdr:to>
      <xdr:col>82</xdr:col>
      <xdr:colOff>158750</xdr:colOff>
      <xdr:row>54</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152417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80010</xdr:rowOff>
    </xdr:from>
    <xdr:to>
      <xdr:col>78</xdr:col>
      <xdr:colOff>120650</xdr:colOff>
      <xdr:row>54</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20337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161307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子育て世帯臨時特別給付金等の減少により補助費等は減少となった。また、補助費等の経常収支比率が類似団体を大きく下回った要因は、町内企業立地に対する地域産業立地事業費補助金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令和７年頃までの間に地域産業立地事業費補助金の支出を予定しており、今後は増加となる見込みである。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100874</xdr:rowOff>
    </xdr:from>
    <xdr:to>
      <xdr:col>82</xdr:col>
      <xdr:colOff>107950</xdr:colOff>
      <xdr:row>35</xdr:row>
      <xdr:rowOff>66584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3017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66584</xdr:rowOff>
    </xdr:from>
    <xdr:to>
      <xdr:col>78</xdr:col>
      <xdr:colOff>69850</xdr:colOff>
      <xdr:row>36</xdr:row>
      <xdr:rowOff>162923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67334"/>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64951</xdr:rowOff>
    </xdr:from>
    <xdr:to>
      <xdr:col>73</xdr:col>
      <xdr:colOff>180975</xdr:colOff>
      <xdr:row>36</xdr:row>
      <xdr:rowOff>162923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371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171087</xdr:rowOff>
    </xdr:from>
    <xdr:to>
      <xdr:col>69</xdr:col>
      <xdr:colOff>92075</xdr:colOff>
      <xdr:row>36</xdr:row>
      <xdr:rowOff>64951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50074</xdr:rowOff>
    </xdr:from>
    <xdr:to>
      <xdr:col>82</xdr:col>
      <xdr:colOff>158750</xdr:colOff>
      <xdr:row>34</xdr:row>
      <xdr:rowOff>151674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66601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15784</xdr:rowOff>
    </xdr:from>
    <xdr:to>
      <xdr:col>78</xdr:col>
      <xdr:colOff>120650</xdr:colOff>
      <xdr:row>35</xdr:row>
      <xdr:rowOff>117384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127561</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8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112123</xdr:rowOff>
    </xdr:from>
    <xdr:to>
      <xdr:col>74</xdr:col>
      <xdr:colOff>31750</xdr:colOff>
      <xdr:row>37</xdr:row>
      <xdr:rowOff>42273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27050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14151</xdr:rowOff>
    </xdr:from>
    <xdr:to>
      <xdr:col>69</xdr:col>
      <xdr:colOff>142875</xdr:colOff>
      <xdr:row>36</xdr:row>
      <xdr:rowOff>115751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100528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近年の起債抑制と大型事業の償還終了による公債費の減少により、公債費は減少傾向にある。</a:t>
          </a:r>
        </a:p>
        <a:p>
          <a:r>
            <a:rPr kumimoji="1" lang="ja-JP" altLang="en-US" sz="1300">
              <a:latin typeface="ＭＳ Ｐゴシック" panose="020B0600070205080204" pitchFamily="50" charset="-128"/>
              <a:ea typeface="ＭＳ Ｐゴシック" panose="020B0600070205080204" pitchFamily="50" charset="-128"/>
            </a:rPr>
            <a:t>　今後は消防施設整備事業による地方債の増が見込まれるほか、公共施設の長寿命化事業が本格化することもあり、公債費は増加していくことが予想されるため、事務事業等の見直し、一般財源の確保に努め財政の健全化を図る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163576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9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892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51563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65278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人件費、物件費は類似団体平均と比べ上回っているが、扶助費、補助費等は下回っており、類似団体平均と比べて下回る結果となった。今後も長期行財政運営計画に基づき経費の抑制に努めていく。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76</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914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77</xdr:row>
      <xdr:rowOff>97282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91440"/>
          <a:ext cx="889000" cy="5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97282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840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76</xdr:row>
      <xdr:rowOff>53848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423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134010</xdr:rowOff>
    </xdr:from>
    <xdr:to>
      <xdr:col>29</xdr:col>
      <xdr:colOff>127000</xdr:colOff>
      <xdr:row>14</xdr:row>
      <xdr:rowOff>36716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10485"/>
          <a:ext cx="647700" cy="7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36716</xdr:rowOff>
    </xdr:from>
    <xdr:to>
      <xdr:col>26</xdr:col>
      <xdr:colOff>50800</xdr:colOff>
      <xdr:row>14</xdr:row>
      <xdr:rowOff>69075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4641"/>
          <a:ext cx="698500" cy="3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69075</xdr:rowOff>
    </xdr:from>
    <xdr:to>
      <xdr:col>22</xdr:col>
      <xdr:colOff>114300</xdr:colOff>
      <xdr:row>14</xdr:row>
      <xdr:rowOff>103403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17000"/>
          <a:ext cx="6985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103403</xdr:rowOff>
    </xdr:from>
    <xdr:to>
      <xdr:col>18</xdr:col>
      <xdr:colOff>177800</xdr:colOff>
      <xdr:row>15</xdr:row>
      <xdr:rowOff>63779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51328"/>
          <a:ext cx="698500" cy="13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83210</xdr:rowOff>
    </xdr:from>
    <xdr:to>
      <xdr:col>29</xdr:col>
      <xdr:colOff>177800</xdr:colOff>
      <xdr:row>14</xdr:row>
      <xdr:rowOff>13360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5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99737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157366</xdr:rowOff>
    </xdr:from>
    <xdr:to>
      <xdr:col>26</xdr:col>
      <xdr:colOff>101600</xdr:colOff>
      <xdr:row>14</xdr:row>
      <xdr:rowOff>87516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97693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2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18275</xdr:rowOff>
    </xdr:from>
    <xdr:to>
      <xdr:col>22</xdr:col>
      <xdr:colOff>165100</xdr:colOff>
      <xdr:row>14</xdr:row>
      <xdr:rowOff>119875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130052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52603</xdr:rowOff>
    </xdr:from>
    <xdr:to>
      <xdr:col>19</xdr:col>
      <xdr:colOff>38100</xdr:colOff>
      <xdr:row>14</xdr:row>
      <xdr:rowOff>154203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164380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12979</xdr:rowOff>
    </xdr:from>
    <xdr:to>
      <xdr:col>15</xdr:col>
      <xdr:colOff>101600</xdr:colOff>
      <xdr:row>15</xdr:row>
      <xdr:rowOff>114579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124756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243152</xdr:rowOff>
    </xdr:from>
    <xdr:to>
      <xdr:col>29</xdr:col>
      <xdr:colOff>127000</xdr:colOff>
      <xdr:row>35</xdr:row>
      <xdr:rowOff>257165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53502"/>
          <a:ext cx="6477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257165</xdr:rowOff>
    </xdr:from>
    <xdr:to>
      <xdr:col>26</xdr:col>
      <xdr:colOff>50800</xdr:colOff>
      <xdr:row>35</xdr:row>
      <xdr:rowOff>320624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7515"/>
          <a:ext cx="698500" cy="6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320624</xdr:rowOff>
    </xdr:from>
    <xdr:to>
      <xdr:col>22</xdr:col>
      <xdr:colOff>114300</xdr:colOff>
      <xdr:row>36</xdr:row>
      <xdr:rowOff>45779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30974"/>
          <a:ext cx="698500" cy="68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45779</xdr:rowOff>
    </xdr:from>
    <xdr:to>
      <xdr:col>18</xdr:col>
      <xdr:colOff>177800</xdr:colOff>
      <xdr:row>36</xdr:row>
      <xdr:rowOff>58557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9029"/>
          <a:ext cx="698500" cy="12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192352</xdr:rowOff>
    </xdr:from>
    <xdr:to>
      <xdr:col>29</xdr:col>
      <xdr:colOff>177800</xdr:colOff>
      <xdr:row>35</xdr:row>
      <xdr:rowOff>293952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0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37429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4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206365</xdr:rowOff>
    </xdr:from>
    <xdr:to>
      <xdr:col>26</xdr:col>
      <xdr:colOff>101600</xdr:colOff>
      <xdr:row>35</xdr:row>
      <xdr:rowOff>307965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318142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85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269824</xdr:rowOff>
    </xdr:from>
    <xdr:to>
      <xdr:col>22</xdr:col>
      <xdr:colOff>165100</xdr:colOff>
      <xdr:row>36</xdr:row>
      <xdr:rowOff>28524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38701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337879</xdr:rowOff>
    </xdr:from>
    <xdr:to>
      <xdr:col>19</xdr:col>
      <xdr:colOff>38100</xdr:colOff>
      <xdr:row>36</xdr:row>
      <xdr:rowOff>96579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106756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7757</xdr:rowOff>
    </xdr:from>
    <xdr:to>
      <xdr:col>15</xdr:col>
      <xdr:colOff>101600</xdr:colOff>
      <xdr:row>36</xdr:row>
      <xdr:rowOff>109357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6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119534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2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17,331
135.74
13,965,125
13,336,015
366,002
5,677,349
8,897,036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32601</xdr:rowOff>
    </xdr:from>
    <xdr:to>
      <xdr:col>24</xdr:col>
      <xdr:colOff>63500</xdr:colOff>
      <xdr:row>32</xdr:row>
      <xdr:rowOff>88808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519001"/>
          <a:ext cx="838200" cy="5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88808</xdr:rowOff>
    </xdr:from>
    <xdr:to>
      <xdr:col>19</xdr:col>
      <xdr:colOff>177800</xdr:colOff>
      <xdr:row>32</xdr:row>
      <xdr:rowOff>139000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575208"/>
          <a:ext cx="889000" cy="5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139000</xdr:rowOff>
    </xdr:from>
    <xdr:to>
      <xdr:col>15</xdr:col>
      <xdr:colOff>50800</xdr:colOff>
      <xdr:row>34</xdr:row>
      <xdr:rowOff>41002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625400"/>
          <a:ext cx="889000" cy="2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41002</xdr:rowOff>
    </xdr:from>
    <xdr:to>
      <xdr:col>10</xdr:col>
      <xdr:colOff>114300</xdr:colOff>
      <xdr:row>34</xdr:row>
      <xdr:rowOff>123369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70302"/>
          <a:ext cx="889000" cy="8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153251</xdr:rowOff>
    </xdr:from>
    <xdr:to>
      <xdr:col>24</xdr:col>
      <xdr:colOff>114300</xdr:colOff>
      <xdr:row>32</xdr:row>
      <xdr:rowOff>83401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4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4678</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31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38008</xdr:rowOff>
    </xdr:from>
    <xdr:to>
      <xdr:col>20</xdr:col>
      <xdr:colOff>38100</xdr:colOff>
      <xdr:row>32</xdr:row>
      <xdr:rowOff>139608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5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156135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29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88200</xdr:rowOff>
    </xdr:from>
    <xdr:to>
      <xdr:col>15</xdr:col>
      <xdr:colOff>101600</xdr:colOff>
      <xdr:row>33</xdr:row>
      <xdr:rowOff>18350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5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34877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3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161652</xdr:rowOff>
    </xdr:from>
    <xdr:to>
      <xdr:col>10</xdr:col>
      <xdr:colOff>165100</xdr:colOff>
      <xdr:row>34</xdr:row>
      <xdr:rowOff>91802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108329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72569</xdr:rowOff>
    </xdr:from>
    <xdr:to>
      <xdr:col>6</xdr:col>
      <xdr:colOff>38100</xdr:colOff>
      <xdr:row>35</xdr:row>
      <xdr:rowOff>2719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19246</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7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8" name="物件費グラフ枠">
          <a:extLst>
            <a:ext uri="{FF2B5EF4-FFF2-40B4-BE49-F238E27FC236}">
              <a16:creationId xmlns:a16="http://schemas.microsoft.com/office/drawing/2014/main" id="{00000000-0008-0000-0600-000076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171327</xdr:rowOff>
    </xdr:from>
    <xdr:to>
      <xdr:col>24</xdr:col>
      <xdr:colOff>62865</xdr:colOff>
      <xdr:row>59</xdr:row>
      <xdr:rowOff>7034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4633595" y="9943977"/>
          <a:ext cx="1270" cy="178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10861</xdr:rowOff>
    </xdr:from>
    <xdr:ext cx="534377" cy="259045"/>
    <xdr:sp macro="" textlink="">
      <xdr:nvSpPr>
        <xdr:cNvPr id="120" name="物件費最小値テキスト">
          <a:extLst>
            <a:ext uri="{FF2B5EF4-FFF2-40B4-BE49-F238E27FC236}">
              <a16:creationId xmlns:a16="http://schemas.microsoft.com/office/drawing/2014/main" id="{00000000-0008-0000-0600-000078000000}"/>
            </a:ext>
          </a:extLst>
        </xdr:cNvPr>
        <xdr:cNvSpPr txBox="1"/>
      </xdr:nvSpPr>
      <xdr:spPr>
        <a:xfrm>
          <a:off x="4686300" y="1012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7034</xdr:rowOff>
    </xdr:from>
    <xdr:to>
      <xdr:col>24</xdr:col>
      <xdr:colOff>152400</xdr:colOff>
      <xdr:row>59</xdr:row>
      <xdr:rowOff>7034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1012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118004</xdr:rowOff>
    </xdr:from>
    <xdr:ext cx="599010" cy="259045"/>
    <xdr:sp macro="" textlink="">
      <xdr:nvSpPr>
        <xdr:cNvPr id="122" name="物件費最大値テキスト">
          <a:extLst>
            <a:ext uri="{FF2B5EF4-FFF2-40B4-BE49-F238E27FC236}">
              <a16:creationId xmlns:a16="http://schemas.microsoft.com/office/drawing/2014/main" id="{00000000-0008-0000-0600-00007A000000}"/>
            </a:ext>
          </a:extLst>
        </xdr:cNvPr>
        <xdr:cNvSpPr txBox="1"/>
      </xdr:nvSpPr>
      <xdr:spPr>
        <a:xfrm>
          <a:off x="4686300" y="971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171327</xdr:rowOff>
    </xdr:from>
    <xdr:to>
      <xdr:col>24</xdr:col>
      <xdr:colOff>152400</xdr:colOff>
      <xdr:row>57</xdr:row>
      <xdr:rowOff>171327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4546600" y="994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108463</xdr:rowOff>
    </xdr:from>
    <xdr:to>
      <xdr:col>24</xdr:col>
      <xdr:colOff>63500</xdr:colOff>
      <xdr:row>58</xdr:row>
      <xdr:rowOff>111380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3797300" y="10052563"/>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39598</xdr:rowOff>
    </xdr:from>
    <xdr:ext cx="534377" cy="259045"/>
    <xdr:sp macro="" textlink="">
      <xdr:nvSpPr>
        <xdr:cNvPr id="125" name="物件費平均値テキスト">
          <a:extLst>
            <a:ext uri="{FF2B5EF4-FFF2-40B4-BE49-F238E27FC236}">
              <a16:creationId xmlns:a16="http://schemas.microsoft.com/office/drawing/2014/main" id="{00000000-0008-0000-0600-00007D000000}"/>
            </a:ext>
          </a:extLst>
        </xdr:cNvPr>
        <xdr:cNvSpPr txBox="1"/>
      </xdr:nvSpPr>
      <xdr:spPr>
        <a:xfrm>
          <a:off x="4686300" y="998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61171</xdr:rowOff>
    </xdr:from>
    <xdr:to>
      <xdr:col>24</xdr:col>
      <xdr:colOff>114300</xdr:colOff>
      <xdr:row>58</xdr:row>
      <xdr:rowOff>162771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4584700" y="100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111380</xdr:rowOff>
    </xdr:from>
    <xdr:to>
      <xdr:col>19</xdr:col>
      <xdr:colOff>177800</xdr:colOff>
      <xdr:row>58</xdr:row>
      <xdr:rowOff>128984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908300" y="10055480"/>
          <a:ext cx="889000" cy="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74071</xdr:rowOff>
    </xdr:from>
    <xdr:to>
      <xdr:col>20</xdr:col>
      <xdr:colOff>38100</xdr:colOff>
      <xdr:row>59</xdr:row>
      <xdr:rowOff>4221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3746500" y="1001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530111" y="101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48857</xdr:rowOff>
    </xdr:from>
    <xdr:to>
      <xdr:col>15</xdr:col>
      <xdr:colOff>50800</xdr:colOff>
      <xdr:row>58</xdr:row>
      <xdr:rowOff>128984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2019300" y="9992957"/>
          <a:ext cx="889000" cy="8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82927</xdr:rowOff>
    </xdr:from>
    <xdr:to>
      <xdr:col>15</xdr:col>
      <xdr:colOff>101600</xdr:colOff>
      <xdr:row>59</xdr:row>
      <xdr:rowOff>13077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2857500" y="1002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4204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641111" y="101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62141</xdr:rowOff>
    </xdr:from>
    <xdr:to>
      <xdr:col>10</xdr:col>
      <xdr:colOff>114300</xdr:colOff>
      <xdr:row>58</xdr:row>
      <xdr:rowOff>48857</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a:off x="1130300" y="8806091"/>
          <a:ext cx="889000" cy="11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87809</xdr:rowOff>
    </xdr:from>
    <xdr:to>
      <xdr:col>10</xdr:col>
      <xdr:colOff>165100</xdr:colOff>
      <xdr:row>59</xdr:row>
      <xdr:rowOff>17959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968500" y="100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9086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752111" y="101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70261</xdr:rowOff>
    </xdr:from>
    <xdr:to>
      <xdr:col>6</xdr:col>
      <xdr:colOff>38100</xdr:colOff>
      <xdr:row>59</xdr:row>
      <xdr:rowOff>411</xdr:rowOff>
    </xdr:to>
    <xdr:sp macro="" textlink="">
      <xdr:nvSpPr>
        <xdr:cNvPr id="136" name="フローチャート: 判断 135">
          <a:extLst>
            <a:ext uri="{FF2B5EF4-FFF2-40B4-BE49-F238E27FC236}">
              <a16:creationId xmlns:a16="http://schemas.microsoft.com/office/drawing/2014/main" id="{00000000-0008-0000-0600-000088000000}"/>
            </a:ext>
          </a:extLst>
        </xdr:cNvPr>
        <xdr:cNvSpPr/>
      </xdr:nvSpPr>
      <xdr:spPr>
        <a:xfrm>
          <a:off x="10795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162988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863111" y="10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57663</xdr:rowOff>
    </xdr:from>
    <xdr:to>
      <xdr:col>24</xdr:col>
      <xdr:colOff>114300</xdr:colOff>
      <xdr:row>58</xdr:row>
      <xdr:rowOff>159263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4584700" y="10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80540</xdr:rowOff>
    </xdr:from>
    <xdr:ext cx="534377" cy="259045"/>
    <xdr:sp macro="" textlink="">
      <xdr:nvSpPr>
        <xdr:cNvPr id="144" name="物件費該当値テキスト">
          <a:extLst>
            <a:ext uri="{FF2B5EF4-FFF2-40B4-BE49-F238E27FC236}">
              <a16:creationId xmlns:a16="http://schemas.microsoft.com/office/drawing/2014/main" id="{00000000-0008-0000-0600-000090000000}"/>
            </a:ext>
          </a:extLst>
        </xdr:cNvPr>
        <xdr:cNvSpPr txBox="1"/>
      </xdr:nvSpPr>
      <xdr:spPr>
        <a:xfrm>
          <a:off x="4686300" y="98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60580</xdr:rowOff>
    </xdr:from>
    <xdr:to>
      <xdr:col>20</xdr:col>
      <xdr:colOff>38100</xdr:colOff>
      <xdr:row>58</xdr:row>
      <xdr:rowOff>162180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3746500" y="100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7257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3530111" y="97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78184</xdr:rowOff>
    </xdr:from>
    <xdr:to>
      <xdr:col>15</xdr:col>
      <xdr:colOff>101600</xdr:colOff>
      <xdr:row>59</xdr:row>
      <xdr:rowOff>8334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2857500" y="10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24861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2641111" y="979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169507</xdr:rowOff>
    </xdr:from>
    <xdr:to>
      <xdr:col>10</xdr:col>
      <xdr:colOff>165100</xdr:colOff>
      <xdr:row>58</xdr:row>
      <xdr:rowOff>99657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968500" y="99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116184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1719795" y="97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11341</xdr:rowOff>
    </xdr:from>
    <xdr:to>
      <xdr:col>6</xdr:col>
      <xdr:colOff>38100</xdr:colOff>
      <xdr:row>51</xdr:row>
      <xdr:rowOff>112941</xdr:rowOff>
    </xdr:to>
    <xdr:sp macro="" textlink="">
      <xdr:nvSpPr>
        <xdr:cNvPr id="151" name="楕円 150">
          <a:extLst>
            <a:ext uri="{FF2B5EF4-FFF2-40B4-BE49-F238E27FC236}">
              <a16:creationId xmlns:a16="http://schemas.microsoft.com/office/drawing/2014/main" id="{00000000-0008-0000-0600-000097000000}"/>
            </a:ext>
          </a:extLst>
        </xdr:cNvPr>
        <xdr:cNvSpPr/>
      </xdr:nvSpPr>
      <xdr:spPr>
        <a:xfrm>
          <a:off x="1079500" y="87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129468</xdr:rowOff>
    </xdr:from>
    <xdr:ext cx="599010"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830795" y="853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40281</xdr:rowOff>
    </xdr:from>
    <xdr:to>
      <xdr:col>24</xdr:col>
      <xdr:colOff>63500</xdr:colOff>
      <xdr:row>76</xdr:row>
      <xdr:rowOff>121800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070481"/>
          <a:ext cx="8382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121800</xdr:rowOff>
    </xdr:from>
    <xdr:to>
      <xdr:col>19</xdr:col>
      <xdr:colOff>177800</xdr:colOff>
      <xdr:row>77</xdr:row>
      <xdr:rowOff>135334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152000"/>
          <a:ext cx="889000" cy="18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21582</xdr:rowOff>
    </xdr:from>
    <xdr:to>
      <xdr:col>15</xdr:col>
      <xdr:colOff>50800</xdr:colOff>
      <xdr:row>77</xdr:row>
      <xdr:rowOff>135334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051782"/>
          <a:ext cx="889000" cy="2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21582</xdr:rowOff>
    </xdr:from>
    <xdr:to>
      <xdr:col>10</xdr:col>
      <xdr:colOff>114300</xdr:colOff>
      <xdr:row>77</xdr:row>
      <xdr:rowOff>136522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051782"/>
          <a:ext cx="889000" cy="28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160931</xdr:rowOff>
    </xdr:from>
    <xdr:to>
      <xdr:col>24</xdr:col>
      <xdr:colOff>114300</xdr:colOff>
      <xdr:row>76</xdr:row>
      <xdr:rowOff>91081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01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12359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87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71000</xdr:rowOff>
    </xdr:from>
    <xdr:to>
      <xdr:col>20</xdr:col>
      <xdr:colOff>38100</xdr:colOff>
      <xdr:row>77</xdr:row>
      <xdr:rowOff>1150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17677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84534</xdr:rowOff>
    </xdr:from>
    <xdr:to>
      <xdr:col>15</xdr:col>
      <xdr:colOff>101600</xdr:colOff>
      <xdr:row>78</xdr:row>
      <xdr:rowOff>14684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5811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3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142232</xdr:rowOff>
    </xdr:from>
    <xdr:to>
      <xdr:col>10</xdr:col>
      <xdr:colOff>165100</xdr:colOff>
      <xdr:row>76</xdr:row>
      <xdr:rowOff>72383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009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88909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85722</xdr:rowOff>
    </xdr:from>
    <xdr:to>
      <xdr:col>6</xdr:col>
      <xdr:colOff>38100</xdr:colOff>
      <xdr:row>78</xdr:row>
      <xdr:rowOff>15872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32399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06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113754</xdr:rowOff>
    </xdr:from>
    <xdr:to>
      <xdr:col>24</xdr:col>
      <xdr:colOff>63500</xdr:colOff>
      <xdr:row>96</xdr:row>
      <xdr:rowOff>85561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01504"/>
          <a:ext cx="8382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113754</xdr:rowOff>
    </xdr:from>
    <xdr:to>
      <xdr:col>19</xdr:col>
      <xdr:colOff>177800</xdr:colOff>
      <xdr:row>97</xdr:row>
      <xdr:rowOff>36106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01504"/>
          <a:ext cx="889000" cy="26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36106</xdr:rowOff>
    </xdr:from>
    <xdr:to>
      <xdr:col>15</xdr:col>
      <xdr:colOff>50800</xdr:colOff>
      <xdr:row>97</xdr:row>
      <xdr:rowOff>75234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66756"/>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75234</xdr:rowOff>
    </xdr:from>
    <xdr:to>
      <xdr:col>10</xdr:col>
      <xdr:colOff>114300</xdr:colOff>
      <xdr:row>97</xdr:row>
      <xdr:rowOff>119951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05884"/>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34761</xdr:rowOff>
    </xdr:from>
    <xdr:to>
      <xdr:col>24</xdr:col>
      <xdr:colOff>114300</xdr:colOff>
      <xdr:row>96</xdr:row>
      <xdr:rowOff>136361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13188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62954</xdr:rowOff>
    </xdr:from>
    <xdr:to>
      <xdr:col>20</xdr:col>
      <xdr:colOff>38100</xdr:colOff>
      <xdr:row>95</xdr:row>
      <xdr:rowOff>164554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155681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156756</xdr:rowOff>
    </xdr:from>
    <xdr:to>
      <xdr:col>15</xdr:col>
      <xdr:colOff>101600</xdr:colOff>
      <xdr:row>97</xdr:row>
      <xdr:rowOff>86906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78033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24434</xdr:rowOff>
    </xdr:from>
    <xdr:to>
      <xdr:col>10</xdr:col>
      <xdr:colOff>165100</xdr:colOff>
      <xdr:row>97</xdr:row>
      <xdr:rowOff>126034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117161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69151</xdr:rowOff>
    </xdr:from>
    <xdr:to>
      <xdr:col>6</xdr:col>
      <xdr:colOff>38100</xdr:colOff>
      <xdr:row>97</xdr:row>
      <xdr:rowOff>170751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161878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121714</xdr:rowOff>
    </xdr:from>
    <xdr:to>
      <xdr:col>55</xdr:col>
      <xdr:colOff>0</xdr:colOff>
      <xdr:row>35</xdr:row>
      <xdr:rowOff>138955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22464"/>
          <a:ext cx="838200" cy="1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116529</xdr:rowOff>
    </xdr:from>
    <xdr:to>
      <xdr:col>50</xdr:col>
      <xdr:colOff>114300</xdr:colOff>
      <xdr:row>35</xdr:row>
      <xdr:rowOff>121714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74379"/>
          <a:ext cx="889000" cy="34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116529</xdr:rowOff>
    </xdr:from>
    <xdr:to>
      <xdr:col>45</xdr:col>
      <xdr:colOff>177800</xdr:colOff>
      <xdr:row>36</xdr:row>
      <xdr:rowOff>103362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74379"/>
          <a:ext cx="889000" cy="50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103362</xdr:rowOff>
    </xdr:from>
    <xdr:to>
      <xdr:col>41</xdr:col>
      <xdr:colOff>50800</xdr:colOff>
      <xdr:row>37</xdr:row>
      <xdr:rowOff>58282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75562"/>
          <a:ext cx="8890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88155</xdr:rowOff>
    </xdr:from>
    <xdr:to>
      <xdr:col>55</xdr:col>
      <xdr:colOff>50800</xdr:colOff>
      <xdr:row>36</xdr:row>
      <xdr:rowOff>18305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111032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70914</xdr:rowOff>
    </xdr:from>
    <xdr:to>
      <xdr:col>50</xdr:col>
      <xdr:colOff>165100</xdr:colOff>
      <xdr:row>36</xdr:row>
      <xdr:rowOff>1064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17591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4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65729</xdr:rowOff>
    </xdr:from>
    <xdr:to>
      <xdr:col>46</xdr:col>
      <xdr:colOff>38100</xdr:colOff>
      <xdr:row>33</xdr:row>
      <xdr:rowOff>167329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12406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9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52562</xdr:rowOff>
    </xdr:from>
    <xdr:to>
      <xdr:col>41</xdr:col>
      <xdr:colOff>101600</xdr:colOff>
      <xdr:row>36</xdr:row>
      <xdr:rowOff>154162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170689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9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7482</xdr:rowOff>
    </xdr:from>
    <xdr:to>
      <xdr:col>36</xdr:col>
      <xdr:colOff>165100</xdr:colOff>
      <xdr:row>37</xdr:row>
      <xdr:rowOff>109082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100209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93948</xdr:rowOff>
    </xdr:from>
    <xdr:to>
      <xdr:col>54</xdr:col>
      <xdr:colOff>189865</xdr:colOff>
      <xdr:row>58</xdr:row>
      <xdr:rowOff>88585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180798"/>
          <a:ext cx="1270" cy="85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92412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88585</xdr:rowOff>
    </xdr:from>
    <xdr:to>
      <xdr:col>55</xdr:col>
      <xdr:colOff>88900</xdr:colOff>
      <xdr:row>58</xdr:row>
      <xdr:rowOff>88585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40625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9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93948</xdr:rowOff>
    </xdr:from>
    <xdr:to>
      <xdr:col>55</xdr:col>
      <xdr:colOff>88900</xdr:colOff>
      <xdr:row>53</xdr:row>
      <xdr:rowOff>93948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18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2700</xdr:rowOff>
    </xdr:from>
    <xdr:to>
      <xdr:col>55</xdr:col>
      <xdr:colOff>0</xdr:colOff>
      <xdr:row>55</xdr:row>
      <xdr:rowOff>32336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432450"/>
          <a:ext cx="8382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106276</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07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127849</xdr:rowOff>
    </xdr:from>
    <xdr:to>
      <xdr:col>55</xdr:col>
      <xdr:colOff>50800</xdr:colOff>
      <xdr:row>57</xdr:row>
      <xdr:rowOff>57999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2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121805</xdr:rowOff>
    </xdr:from>
    <xdr:to>
      <xdr:col>50</xdr:col>
      <xdr:colOff>114300</xdr:colOff>
      <xdr:row>55</xdr:row>
      <xdr:rowOff>2700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08655"/>
          <a:ext cx="889000" cy="22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82440</xdr:rowOff>
    </xdr:from>
    <xdr:to>
      <xdr:col>50</xdr:col>
      <xdr:colOff>165100</xdr:colOff>
      <xdr:row>57</xdr:row>
      <xdr:rowOff>12590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3717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7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111907</xdr:rowOff>
    </xdr:from>
    <xdr:to>
      <xdr:col>45</xdr:col>
      <xdr:colOff>177800</xdr:colOff>
      <xdr:row>53</xdr:row>
      <xdr:rowOff>121805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855857"/>
          <a:ext cx="889000" cy="35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163204</xdr:rowOff>
    </xdr:from>
    <xdr:to>
      <xdr:col>46</xdr:col>
      <xdr:colOff>38100</xdr:colOff>
      <xdr:row>56</xdr:row>
      <xdr:rowOff>93354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84481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68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111907</xdr:rowOff>
    </xdr:from>
    <xdr:to>
      <xdr:col>41</xdr:col>
      <xdr:colOff>50800</xdr:colOff>
      <xdr:row>53</xdr:row>
      <xdr:rowOff>160484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855857"/>
          <a:ext cx="889000" cy="39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17149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152986</xdr:rowOff>
    </xdr:from>
    <xdr:to>
      <xdr:col>55</xdr:col>
      <xdr:colOff>50800</xdr:colOff>
      <xdr:row>55</xdr:row>
      <xdr:rowOff>83136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4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4413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2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123350</xdr:rowOff>
    </xdr:from>
    <xdr:to>
      <xdr:col>50</xdr:col>
      <xdr:colOff>165100</xdr:colOff>
      <xdr:row>55</xdr:row>
      <xdr:rowOff>53500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3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70027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15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71005</xdr:rowOff>
    </xdr:from>
    <xdr:to>
      <xdr:col>46</xdr:col>
      <xdr:colOff>38100</xdr:colOff>
      <xdr:row>54</xdr:row>
      <xdr:rowOff>1155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17682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3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61107</xdr:rowOff>
    </xdr:from>
    <xdr:to>
      <xdr:col>41</xdr:col>
      <xdr:colOff>101600</xdr:colOff>
      <xdr:row>51</xdr:row>
      <xdr:rowOff>162707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8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7784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85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109684</xdr:rowOff>
    </xdr:from>
    <xdr:to>
      <xdr:col>36</xdr:col>
      <xdr:colOff>165100</xdr:colOff>
      <xdr:row>54</xdr:row>
      <xdr:rowOff>39834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1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56361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9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84085</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57035"/>
          <a:ext cx="1270" cy="1386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30762</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84085</xdr:rowOff>
    </xdr:from>
    <xdr:to>
      <xdr:col>55</xdr:col>
      <xdr:colOff>88900</xdr:colOff>
      <xdr:row>71</xdr:row>
      <xdr:rowOff>84085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57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19652</xdr:rowOff>
    </xdr:from>
    <xdr:to>
      <xdr:col>55</xdr:col>
      <xdr:colOff>0</xdr:colOff>
      <xdr:row>75</xdr:row>
      <xdr:rowOff>41402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706952"/>
          <a:ext cx="838200" cy="1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140985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42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162558</xdr:rowOff>
    </xdr:from>
    <xdr:to>
      <xdr:col>55</xdr:col>
      <xdr:colOff>50800</xdr:colOff>
      <xdr:row>78</xdr:row>
      <xdr:rowOff>92708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6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113492</xdr:rowOff>
    </xdr:from>
    <xdr:to>
      <xdr:col>50</xdr:col>
      <xdr:colOff>114300</xdr:colOff>
      <xdr:row>74</xdr:row>
      <xdr:rowOff>19652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114992"/>
          <a:ext cx="889000" cy="59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95301</xdr:rowOff>
    </xdr:from>
    <xdr:to>
      <xdr:col>50</xdr:col>
      <xdr:colOff>165100</xdr:colOff>
      <xdr:row>78</xdr:row>
      <xdr:rowOff>25451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9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113492</xdr:rowOff>
    </xdr:from>
    <xdr:to>
      <xdr:col>45</xdr:col>
      <xdr:colOff>177800</xdr:colOff>
      <xdr:row>75</xdr:row>
      <xdr:rowOff>156780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114992"/>
          <a:ext cx="889000" cy="9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74498</xdr:rowOff>
    </xdr:from>
    <xdr:to>
      <xdr:col>46</xdr:col>
      <xdr:colOff>38100</xdr:colOff>
      <xdr:row>77</xdr:row>
      <xdr:rowOff>4648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167225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19179</xdr:rowOff>
    </xdr:from>
    <xdr:to>
      <xdr:col>41</xdr:col>
      <xdr:colOff>50800</xdr:colOff>
      <xdr:row>75</xdr:row>
      <xdr:rowOff>156780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877929"/>
          <a:ext cx="889000" cy="13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59230</xdr:rowOff>
    </xdr:from>
    <xdr:to>
      <xdr:col>41</xdr:col>
      <xdr:colOff>101600</xdr:colOff>
      <xdr:row>76</xdr:row>
      <xdr:rowOff>160830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38804</xdr:rowOff>
    </xdr:from>
    <xdr:to>
      <xdr:col>36</xdr:col>
      <xdr:colOff>165100</xdr:colOff>
      <xdr:row>77</xdr:row>
      <xdr:rowOff>140404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162052</xdr:rowOff>
    </xdr:from>
    <xdr:to>
      <xdr:col>55</xdr:col>
      <xdr:colOff>50800</xdr:colOff>
      <xdr:row>75</xdr:row>
      <xdr:rowOff>92202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13479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0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140302</xdr:rowOff>
    </xdr:from>
    <xdr:to>
      <xdr:col>50</xdr:col>
      <xdr:colOff>165100</xdr:colOff>
      <xdr:row>74</xdr:row>
      <xdr:rowOff>70452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6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86979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4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62692</xdr:rowOff>
    </xdr:from>
    <xdr:to>
      <xdr:col>46</xdr:col>
      <xdr:colOff>38100</xdr:colOff>
      <xdr:row>70</xdr:row>
      <xdr:rowOff>164292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0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9369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18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105980</xdr:rowOff>
    </xdr:from>
    <xdr:to>
      <xdr:col>41</xdr:col>
      <xdr:colOff>101600</xdr:colOff>
      <xdr:row>76</xdr:row>
      <xdr:rowOff>36130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52657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139829</xdr:rowOff>
    </xdr:from>
    <xdr:to>
      <xdr:col>36</xdr:col>
      <xdr:colOff>165100</xdr:colOff>
      <xdr:row>75</xdr:row>
      <xdr:rowOff>69979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8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86506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6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91236</xdr:rowOff>
    </xdr:from>
    <xdr:to>
      <xdr:col>54</xdr:col>
      <xdr:colOff>189865</xdr:colOff>
      <xdr:row>98</xdr:row>
      <xdr:rowOff>112277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64636"/>
          <a:ext cx="1270" cy="104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116104</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112277</xdr:rowOff>
    </xdr:from>
    <xdr:to>
      <xdr:col>55</xdr:col>
      <xdr:colOff>88900</xdr:colOff>
      <xdr:row>98</xdr:row>
      <xdr:rowOff>112277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1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37913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3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91236</xdr:rowOff>
    </xdr:from>
    <xdr:to>
      <xdr:col>55</xdr:col>
      <xdr:colOff>88900</xdr:colOff>
      <xdr:row>92</xdr:row>
      <xdr:rowOff>91236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6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157522</xdr:rowOff>
    </xdr:from>
    <xdr:to>
      <xdr:col>55</xdr:col>
      <xdr:colOff>0</xdr:colOff>
      <xdr:row>96</xdr:row>
      <xdr:rowOff>29404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273822"/>
          <a:ext cx="838200" cy="2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22522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44095</xdr:rowOff>
    </xdr:from>
    <xdr:to>
      <xdr:col>55</xdr:col>
      <xdr:colOff>50800</xdr:colOff>
      <xdr:row>96</xdr:row>
      <xdr:rowOff>145695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0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70059</xdr:rowOff>
    </xdr:from>
    <xdr:to>
      <xdr:col>50</xdr:col>
      <xdr:colOff>114300</xdr:colOff>
      <xdr:row>96</xdr:row>
      <xdr:rowOff>29404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186359"/>
          <a:ext cx="889000" cy="30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171059</xdr:rowOff>
    </xdr:from>
    <xdr:to>
      <xdr:col>50</xdr:col>
      <xdr:colOff>165100</xdr:colOff>
      <xdr:row>96</xdr:row>
      <xdr:rowOff>101209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5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92336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5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57871</xdr:rowOff>
    </xdr:from>
    <xdr:to>
      <xdr:col>45</xdr:col>
      <xdr:colOff>177800</xdr:colOff>
      <xdr:row>94</xdr:row>
      <xdr:rowOff>70059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5488371"/>
          <a:ext cx="889000" cy="6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106877</xdr:rowOff>
    </xdr:from>
    <xdr:to>
      <xdr:col>46</xdr:col>
      <xdr:colOff>38100</xdr:colOff>
      <xdr:row>96</xdr:row>
      <xdr:rowOff>37027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57871</xdr:rowOff>
    </xdr:from>
    <xdr:to>
      <xdr:col>41</xdr:col>
      <xdr:colOff>50800</xdr:colOff>
      <xdr:row>95</xdr:row>
      <xdr:rowOff>160018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5488371"/>
          <a:ext cx="889000" cy="9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16708</xdr:rowOff>
    </xdr:from>
    <xdr:to>
      <xdr:col>41</xdr:col>
      <xdr:colOff>101600</xdr:colOff>
      <xdr:row>96</xdr:row>
      <xdr:rowOff>118308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109435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5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88023</xdr:rowOff>
    </xdr:from>
    <xdr:to>
      <xdr:col>36</xdr:col>
      <xdr:colOff>165100</xdr:colOff>
      <xdr:row>97</xdr:row>
      <xdr:rowOff>18173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106722</xdr:rowOff>
    </xdr:from>
    <xdr:to>
      <xdr:col>55</xdr:col>
      <xdr:colOff>50800</xdr:colOff>
      <xdr:row>95</xdr:row>
      <xdr:rowOff>36872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129599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07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150054</xdr:rowOff>
    </xdr:from>
    <xdr:to>
      <xdr:col>50</xdr:col>
      <xdr:colOff>165100</xdr:colOff>
      <xdr:row>96</xdr:row>
      <xdr:rowOff>80204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96731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19259</xdr:rowOff>
    </xdr:from>
    <xdr:to>
      <xdr:col>46</xdr:col>
      <xdr:colOff>38100</xdr:colOff>
      <xdr:row>94</xdr:row>
      <xdr:rowOff>120859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1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137386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9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7071</xdr:rowOff>
    </xdr:from>
    <xdr:to>
      <xdr:col>41</xdr:col>
      <xdr:colOff>101600</xdr:colOff>
      <xdr:row>90</xdr:row>
      <xdr:rowOff>108671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54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125198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52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109218</xdr:rowOff>
    </xdr:from>
    <xdr:to>
      <xdr:col>36</xdr:col>
      <xdr:colOff>165100</xdr:colOff>
      <xdr:row>96</xdr:row>
      <xdr:rowOff>39368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3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55895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1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69228</xdr:rowOff>
    </xdr:from>
    <xdr:to>
      <xdr:col>85</xdr:col>
      <xdr:colOff>127000</xdr:colOff>
      <xdr:row>38</xdr:row>
      <xdr:rowOff>98361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84328"/>
          <a:ext cx="8382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343</xdr:rowOff>
    </xdr:from>
    <xdr:to>
      <xdr:col>81</xdr:col>
      <xdr:colOff>50800</xdr:colOff>
      <xdr:row>38</xdr:row>
      <xdr:rowOff>69228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343993"/>
          <a:ext cx="8890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343</xdr:rowOff>
    </xdr:from>
    <xdr:to>
      <xdr:col>76</xdr:col>
      <xdr:colOff>114300</xdr:colOff>
      <xdr:row>37</xdr:row>
      <xdr:rowOff>107340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343993"/>
          <a:ext cx="889000" cy="10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24617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7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107340</xdr:rowOff>
    </xdr:from>
    <xdr:to>
      <xdr:col>71</xdr:col>
      <xdr:colOff>177800</xdr:colOff>
      <xdr:row>39</xdr:row>
      <xdr:rowOff>42202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450990"/>
          <a:ext cx="889000" cy="2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47561</xdr:rowOff>
    </xdr:from>
    <xdr:to>
      <xdr:col>85</xdr:col>
      <xdr:colOff>177800</xdr:colOff>
      <xdr:row>38</xdr:row>
      <xdr:rowOff>149161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6938</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18428</xdr:rowOff>
    </xdr:from>
    <xdr:to>
      <xdr:col>81</xdr:col>
      <xdr:colOff>101600</xdr:colOff>
      <xdr:row>38</xdr:row>
      <xdr:rowOff>120028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136555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120993</xdr:rowOff>
    </xdr:from>
    <xdr:to>
      <xdr:col>76</xdr:col>
      <xdr:colOff>165100</xdr:colOff>
      <xdr:row>37</xdr:row>
      <xdr:rowOff>51143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2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67670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0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56540</xdr:rowOff>
    </xdr:from>
    <xdr:to>
      <xdr:col>72</xdr:col>
      <xdr:colOff>38100</xdr:colOff>
      <xdr:row>37</xdr:row>
      <xdr:rowOff>158140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3217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1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162852</xdr:rowOff>
    </xdr:from>
    <xdr:to>
      <xdr:col>67</xdr:col>
      <xdr:colOff>101600</xdr:colOff>
      <xdr:row>39</xdr:row>
      <xdr:rowOff>93002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84129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77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7592</xdr:rowOff>
    </xdr:from>
    <xdr:to>
      <xdr:col>85</xdr:col>
      <xdr:colOff>127000</xdr:colOff>
      <xdr:row>77</xdr:row>
      <xdr:rowOff>22383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09242"/>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7592</xdr:rowOff>
    </xdr:from>
    <xdr:to>
      <xdr:col>81</xdr:col>
      <xdr:colOff>50800</xdr:colOff>
      <xdr:row>77</xdr:row>
      <xdr:rowOff>15632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09242"/>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15632</xdr:rowOff>
    </xdr:from>
    <xdr:to>
      <xdr:col>76</xdr:col>
      <xdr:colOff>114300</xdr:colOff>
      <xdr:row>77</xdr:row>
      <xdr:rowOff>23853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17282"/>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23853</xdr:rowOff>
    </xdr:from>
    <xdr:to>
      <xdr:col>71</xdr:col>
      <xdr:colOff>177800</xdr:colOff>
      <xdr:row>77</xdr:row>
      <xdr:rowOff>32578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2550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143033</xdr:rowOff>
    </xdr:from>
    <xdr:to>
      <xdr:col>85</xdr:col>
      <xdr:colOff>177800</xdr:colOff>
      <xdr:row>77</xdr:row>
      <xdr:rowOff>73183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121460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5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128242</xdr:rowOff>
    </xdr:from>
    <xdr:to>
      <xdr:col>81</xdr:col>
      <xdr:colOff>101600</xdr:colOff>
      <xdr:row>77</xdr:row>
      <xdr:rowOff>58392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49519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5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136282</xdr:rowOff>
    </xdr:from>
    <xdr:to>
      <xdr:col>76</xdr:col>
      <xdr:colOff>165100</xdr:colOff>
      <xdr:row>77</xdr:row>
      <xdr:rowOff>66432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57559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5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144503</xdr:rowOff>
    </xdr:from>
    <xdr:to>
      <xdr:col>72</xdr:col>
      <xdr:colOff>38100</xdr:colOff>
      <xdr:row>77</xdr:row>
      <xdr:rowOff>74653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65780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153228</xdr:rowOff>
    </xdr:from>
    <xdr:to>
      <xdr:col>67</xdr:col>
      <xdr:colOff>101600</xdr:colOff>
      <xdr:row>77</xdr:row>
      <xdr:rowOff>83378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74505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23375</xdr:rowOff>
    </xdr:from>
    <xdr:to>
      <xdr:col>85</xdr:col>
      <xdr:colOff>126364</xdr:colOff>
      <xdr:row>98</xdr:row>
      <xdr:rowOff>127653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654025"/>
          <a:ext cx="1269" cy="275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131480</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127653</xdr:rowOff>
    </xdr:from>
    <xdr:to>
      <xdr:col>86</xdr:col>
      <xdr:colOff>25400</xdr:colOff>
      <xdr:row>98</xdr:row>
      <xdr:rowOff>127653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141502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42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23375</xdr:rowOff>
    </xdr:from>
    <xdr:to>
      <xdr:col>86</xdr:col>
      <xdr:colOff>25400</xdr:colOff>
      <xdr:row>97</xdr:row>
      <xdr:rowOff>23375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6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89453</xdr:rowOff>
    </xdr:from>
    <xdr:to>
      <xdr:col>85</xdr:col>
      <xdr:colOff>127000</xdr:colOff>
      <xdr:row>97</xdr:row>
      <xdr:rowOff>128817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720103"/>
          <a:ext cx="838200" cy="3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147097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168670</xdr:rowOff>
    </xdr:from>
    <xdr:to>
      <xdr:col>85</xdr:col>
      <xdr:colOff>177800</xdr:colOff>
      <xdr:row>98</xdr:row>
      <xdr:rowOff>98820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89453</xdr:rowOff>
    </xdr:from>
    <xdr:to>
      <xdr:col>81</xdr:col>
      <xdr:colOff>50800</xdr:colOff>
      <xdr:row>97</xdr:row>
      <xdr:rowOff>123783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20103"/>
          <a:ext cx="889000" cy="3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154108</xdr:rowOff>
    </xdr:from>
    <xdr:to>
      <xdr:col>81</xdr:col>
      <xdr:colOff>101600</xdr:colOff>
      <xdr:row>98</xdr:row>
      <xdr:rowOff>84258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75385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7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123783</xdr:rowOff>
    </xdr:from>
    <xdr:to>
      <xdr:col>76</xdr:col>
      <xdr:colOff>114300</xdr:colOff>
      <xdr:row>98</xdr:row>
      <xdr:rowOff>73625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54433"/>
          <a:ext cx="8890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15974</xdr:rowOff>
    </xdr:from>
    <xdr:to>
      <xdr:col>76</xdr:col>
      <xdr:colOff>165100</xdr:colOff>
      <xdr:row>98</xdr:row>
      <xdr:rowOff>117574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1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108701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152634</xdr:rowOff>
    </xdr:from>
    <xdr:to>
      <xdr:col>71</xdr:col>
      <xdr:colOff>177800</xdr:colOff>
      <xdr:row>98</xdr:row>
      <xdr:rowOff>73625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5754584"/>
          <a:ext cx="889000" cy="11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33575</xdr:rowOff>
    </xdr:from>
    <xdr:to>
      <xdr:col>72</xdr:col>
      <xdr:colOff>38100</xdr:colOff>
      <xdr:row>98</xdr:row>
      <xdr:rowOff>135175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126302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14032</xdr:rowOff>
    </xdr:from>
    <xdr:to>
      <xdr:col>67</xdr:col>
      <xdr:colOff>101600</xdr:colOff>
      <xdr:row>98</xdr:row>
      <xdr:rowOff>115632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106759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78017</xdr:rowOff>
    </xdr:from>
    <xdr:to>
      <xdr:col>85</xdr:col>
      <xdr:colOff>177800</xdr:colOff>
      <xdr:row>98</xdr:row>
      <xdr:rowOff>8167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164394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38653</xdr:rowOff>
    </xdr:from>
    <xdr:to>
      <xdr:col>81</xdr:col>
      <xdr:colOff>101600</xdr:colOff>
      <xdr:row>97</xdr:row>
      <xdr:rowOff>140253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156780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4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19660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22825</xdr:rowOff>
    </xdr:from>
    <xdr:to>
      <xdr:col>72</xdr:col>
      <xdr:colOff>38100</xdr:colOff>
      <xdr:row>98</xdr:row>
      <xdr:rowOff>124425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140952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101834</xdr:rowOff>
    </xdr:from>
    <xdr:to>
      <xdr:col>67</xdr:col>
      <xdr:colOff>101600</xdr:colOff>
      <xdr:row>92</xdr:row>
      <xdr:rowOff>31984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48511</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54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166046</xdr:rowOff>
    </xdr:from>
    <xdr:to>
      <xdr:col>116</xdr:col>
      <xdr:colOff>63500</xdr:colOff>
      <xdr:row>58</xdr:row>
      <xdr:rowOff>21685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38696"/>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162960</xdr:rowOff>
    </xdr:from>
    <xdr:to>
      <xdr:col>111</xdr:col>
      <xdr:colOff>177800</xdr:colOff>
      <xdr:row>57</xdr:row>
      <xdr:rowOff>166046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3561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157702</xdr:rowOff>
    </xdr:from>
    <xdr:to>
      <xdr:col>107</xdr:col>
      <xdr:colOff>50800</xdr:colOff>
      <xdr:row>57</xdr:row>
      <xdr:rowOff>162960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3035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141986</xdr:rowOff>
    </xdr:from>
    <xdr:to>
      <xdr:col>102</xdr:col>
      <xdr:colOff>114300</xdr:colOff>
      <xdr:row>57</xdr:row>
      <xdr:rowOff>157702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14636"/>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142335</xdr:rowOff>
    </xdr:from>
    <xdr:to>
      <xdr:col>116</xdr:col>
      <xdr:colOff>114300</xdr:colOff>
      <xdr:row>58</xdr:row>
      <xdr:rowOff>72485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57262</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2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115246</xdr:rowOff>
    </xdr:from>
    <xdr:to>
      <xdr:col>112</xdr:col>
      <xdr:colOff>38100</xdr:colOff>
      <xdr:row>58</xdr:row>
      <xdr:rowOff>45396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36523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9980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112160</xdr:rowOff>
    </xdr:from>
    <xdr:to>
      <xdr:col>107</xdr:col>
      <xdr:colOff>101600</xdr:colOff>
      <xdr:row>58</xdr:row>
      <xdr:rowOff>42310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33437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997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106902</xdr:rowOff>
    </xdr:from>
    <xdr:to>
      <xdr:col>102</xdr:col>
      <xdr:colOff>165100</xdr:colOff>
      <xdr:row>58</xdr:row>
      <xdr:rowOff>37052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28179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997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91186</xdr:rowOff>
    </xdr:from>
    <xdr:to>
      <xdr:col>98</xdr:col>
      <xdr:colOff>38100</xdr:colOff>
      <xdr:row>58</xdr:row>
      <xdr:rowOff>21336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12463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995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151925</xdr:rowOff>
    </xdr:from>
    <xdr:to>
      <xdr:col>116</xdr:col>
      <xdr:colOff>62864</xdr:colOff>
      <xdr:row>79</xdr:row>
      <xdr:rowOff>149487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667775"/>
          <a:ext cx="1269" cy="1026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153314</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149487</xdr:rowOff>
    </xdr:from>
    <xdr:to>
      <xdr:col>116</xdr:col>
      <xdr:colOff>152400</xdr:colOff>
      <xdr:row>79</xdr:row>
      <xdr:rowOff>149487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98602</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44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151925</xdr:rowOff>
    </xdr:from>
    <xdr:to>
      <xdr:col>116</xdr:col>
      <xdr:colOff>152400</xdr:colOff>
      <xdr:row>73</xdr:row>
      <xdr:rowOff>151925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66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4783</xdr:rowOff>
    </xdr:from>
    <xdr:to>
      <xdr:col>116</xdr:col>
      <xdr:colOff>63500</xdr:colOff>
      <xdr:row>78</xdr:row>
      <xdr:rowOff>148822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77883"/>
          <a:ext cx="838200" cy="1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110707</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31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132280</xdr:rowOff>
    </xdr:from>
    <xdr:to>
      <xdr:col>116</xdr:col>
      <xdr:colOff>114300</xdr:colOff>
      <xdr:row>78</xdr:row>
      <xdr:rowOff>62430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33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148115</xdr:rowOff>
    </xdr:from>
    <xdr:to>
      <xdr:col>111</xdr:col>
      <xdr:colOff>177800</xdr:colOff>
      <xdr:row>78</xdr:row>
      <xdr:rowOff>148822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521215"/>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136579</xdr:rowOff>
    </xdr:from>
    <xdr:to>
      <xdr:col>112</xdr:col>
      <xdr:colOff>38100</xdr:colOff>
      <xdr:row>78</xdr:row>
      <xdr:rowOff>66729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33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83256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11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22853</xdr:rowOff>
    </xdr:from>
    <xdr:to>
      <xdr:col>107</xdr:col>
      <xdr:colOff>50800</xdr:colOff>
      <xdr:row>78</xdr:row>
      <xdr:rowOff>148115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195803"/>
          <a:ext cx="889000" cy="13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134414</xdr:rowOff>
    </xdr:from>
    <xdr:to>
      <xdr:col>107</xdr:col>
      <xdr:colOff>101600</xdr:colOff>
      <xdr:row>78</xdr:row>
      <xdr:rowOff>64564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81091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22853</xdr:rowOff>
    </xdr:from>
    <xdr:to>
      <xdr:col>102</xdr:col>
      <xdr:colOff>114300</xdr:colOff>
      <xdr:row>79</xdr:row>
      <xdr:rowOff>24442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195803"/>
          <a:ext cx="889000" cy="1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52977</xdr:rowOff>
    </xdr:from>
    <xdr:to>
      <xdr:col>102</xdr:col>
      <xdr:colOff>165100</xdr:colOff>
      <xdr:row>77</xdr:row>
      <xdr:rowOff>154577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145704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88573</xdr:rowOff>
    </xdr:from>
    <xdr:to>
      <xdr:col>98</xdr:col>
      <xdr:colOff>38100</xdr:colOff>
      <xdr:row>78</xdr:row>
      <xdr:rowOff>18723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35250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125433</xdr:rowOff>
    </xdr:from>
    <xdr:to>
      <xdr:col>116</xdr:col>
      <xdr:colOff>114300</xdr:colOff>
      <xdr:row>78</xdr:row>
      <xdr:rowOff>55583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148310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98022</xdr:rowOff>
    </xdr:from>
    <xdr:to>
      <xdr:col>112</xdr:col>
      <xdr:colOff>38100</xdr:colOff>
      <xdr:row>79</xdr:row>
      <xdr:rowOff>28172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19299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97315</xdr:rowOff>
    </xdr:from>
    <xdr:to>
      <xdr:col>107</xdr:col>
      <xdr:colOff>101600</xdr:colOff>
      <xdr:row>79</xdr:row>
      <xdr:rowOff>27465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18592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143503</xdr:rowOff>
    </xdr:from>
    <xdr:to>
      <xdr:col>102</xdr:col>
      <xdr:colOff>165100</xdr:colOff>
      <xdr:row>71</xdr:row>
      <xdr:rowOff>73653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1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90180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19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145092</xdr:rowOff>
    </xdr:from>
    <xdr:to>
      <xdr:col>98</xdr:col>
      <xdr:colOff>38100</xdr:colOff>
      <xdr:row>79</xdr:row>
      <xdr:rowOff>75242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66369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131,496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が続いている。これは、町立こども園４園の運営によるもの、また、定住促進及び企業誘致や新東名関連整備事業など積極的な施策の実施及び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年の現職員４分の１程度の定年退職に備えた採用計画と職員の高年齢化によるものである。また、増加率は前年度に比べ増加傾向となっている。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19,349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円となっており、類似団体と比較してコストが高い状況となっている。これは、本庁舎空調改修等の公共施設改修事業の増によるものである。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135,983</a:t>
          </a:r>
          <a:r>
            <a:rPr kumimoji="1" lang="ja-JP" altLang="en-US" sz="1300">
              <a:latin typeface="ＭＳ Ｐゴシック" panose="020B0600070205080204" pitchFamily="50" charset="-128"/>
              <a:ea typeface="ＭＳ Ｐゴシック" panose="020B0600070205080204" pitchFamily="50" charset="-128"/>
            </a:rPr>
            <a:t>円となっており、減少傾向にあるものの、類似団体と比較して一人当たりのコストが高い状況が続いている。これは、足柄ＳＡ周辺地区開発道路整備事業、都市計画道路事業、こども園整備事業などを集中的に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9,255</a:t>
          </a:r>
          <a:r>
            <a:rPr kumimoji="1" lang="ja-JP" altLang="en-US" sz="1300">
              <a:latin typeface="ＭＳ Ｐゴシック" panose="020B0600070205080204" pitchFamily="50" charset="-128"/>
              <a:ea typeface="ＭＳ Ｐゴシック" panose="020B0600070205080204" pitchFamily="50" charset="-128"/>
            </a:rPr>
            <a:t>円となっており、減少傾向にあるものの、類似団体と比較して一人当たりのコストが高い状況が続いている。これは台風や暴風災害に伴う復旧事業のコスト増によるものである。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17,611
17,331
135.74
13,965,125
13,336,015
366,002
5,677,349
8,897,036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53812</xdr:rowOff>
    </xdr:from>
    <xdr:to>
      <xdr:col>24</xdr:col>
      <xdr:colOff>63500</xdr:colOff>
      <xdr:row>34</xdr:row>
      <xdr:rowOff>106390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8311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106390</xdr:rowOff>
    </xdr:from>
    <xdr:to>
      <xdr:col>19</xdr:col>
      <xdr:colOff>177800</xdr:colOff>
      <xdr:row>34</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569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123372</xdr:rowOff>
    </xdr:from>
    <xdr:to>
      <xdr:col>15</xdr:col>
      <xdr:colOff>50800</xdr:colOff>
      <xdr:row>34</xdr:row>
      <xdr:rowOff>161580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52672"/>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161580</xdr:rowOff>
    </xdr:from>
    <xdr:to>
      <xdr:col>10</xdr:col>
      <xdr:colOff>114300</xdr:colOff>
      <xdr:row>36</xdr:row>
      <xdr:rowOff>18869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90880"/>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3012</xdr:rowOff>
    </xdr:from>
    <xdr:to>
      <xdr:col>24</xdr:col>
      <xdr:colOff>114300</xdr:colOff>
      <xdr:row>34</xdr:row>
      <xdr:rowOff>104612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25889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55590</xdr:rowOff>
    </xdr:from>
    <xdr:to>
      <xdr:col>20</xdr:col>
      <xdr:colOff>38100</xdr:colOff>
      <xdr:row>34</xdr:row>
      <xdr:rowOff>157190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72572</xdr:rowOff>
    </xdr:from>
    <xdr:to>
      <xdr:col>15</xdr:col>
      <xdr:colOff>101600</xdr:colOff>
      <xdr:row>35</xdr:row>
      <xdr:rowOff>2722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165299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110780</xdr:rowOff>
    </xdr:from>
    <xdr:to>
      <xdr:col>10</xdr:col>
      <xdr:colOff>165100</xdr:colOff>
      <xdr:row>35</xdr:row>
      <xdr:rowOff>40930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32057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139519</xdr:rowOff>
    </xdr:from>
    <xdr:to>
      <xdr:col>6</xdr:col>
      <xdr:colOff>38100</xdr:colOff>
      <xdr:row>36</xdr:row>
      <xdr:rowOff>69669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60796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15598</xdr:rowOff>
    </xdr:from>
    <xdr:to>
      <xdr:col>24</xdr:col>
      <xdr:colOff>62865</xdr:colOff>
      <xdr:row>58</xdr:row>
      <xdr:rowOff>154966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788248"/>
          <a:ext cx="1270" cy="31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158793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154966</xdr:rowOff>
    </xdr:from>
    <xdr:to>
      <xdr:col>24</xdr:col>
      <xdr:colOff>152400</xdr:colOff>
      <xdr:row>58</xdr:row>
      <xdr:rowOff>154966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133725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56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15598</xdr:rowOff>
    </xdr:from>
    <xdr:to>
      <xdr:col>24</xdr:col>
      <xdr:colOff>152400</xdr:colOff>
      <xdr:row>57</xdr:row>
      <xdr:rowOff>15598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8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133519</xdr:rowOff>
    </xdr:from>
    <xdr:to>
      <xdr:col>24</xdr:col>
      <xdr:colOff>63500</xdr:colOff>
      <xdr:row>57</xdr:row>
      <xdr:rowOff>161144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6169"/>
          <a:ext cx="838200" cy="2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163278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35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13401</xdr:rowOff>
    </xdr:from>
    <xdr:to>
      <xdr:col>24</xdr:col>
      <xdr:colOff>114300</xdr:colOff>
      <xdr:row>58</xdr:row>
      <xdr:rowOff>115001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5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44572</xdr:rowOff>
    </xdr:from>
    <xdr:to>
      <xdr:col>19</xdr:col>
      <xdr:colOff>177800</xdr:colOff>
      <xdr:row>57</xdr:row>
      <xdr:rowOff>161144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17222"/>
          <a:ext cx="889000" cy="1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10198</xdr:rowOff>
    </xdr:from>
    <xdr:to>
      <xdr:col>20</xdr:col>
      <xdr:colOff>38100</xdr:colOff>
      <xdr:row>58</xdr:row>
      <xdr:rowOff>111798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44572</xdr:rowOff>
    </xdr:from>
    <xdr:to>
      <xdr:col>15</xdr:col>
      <xdr:colOff>50800</xdr:colOff>
      <xdr:row>58</xdr:row>
      <xdr:rowOff>31404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7222"/>
          <a:ext cx="8890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60717</xdr:rowOff>
    </xdr:from>
    <xdr:to>
      <xdr:col>15</xdr:col>
      <xdr:colOff>101600</xdr:colOff>
      <xdr:row>57</xdr:row>
      <xdr:rowOff>162317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3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153444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2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20604</xdr:rowOff>
    </xdr:from>
    <xdr:to>
      <xdr:col>10</xdr:col>
      <xdr:colOff>114300</xdr:colOff>
      <xdr:row>58</xdr:row>
      <xdr:rowOff>31404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8593104"/>
          <a:ext cx="889000" cy="138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43169</xdr:rowOff>
    </xdr:from>
    <xdr:to>
      <xdr:col>10</xdr:col>
      <xdr:colOff>165100</xdr:colOff>
      <xdr:row>58</xdr:row>
      <xdr:rowOff>144769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135896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7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26488</xdr:rowOff>
    </xdr:from>
    <xdr:to>
      <xdr:col>6</xdr:col>
      <xdr:colOff>38100</xdr:colOff>
      <xdr:row>58</xdr:row>
      <xdr:rowOff>128088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119215</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82719</xdr:rowOff>
    </xdr:from>
    <xdr:to>
      <xdr:col>24</xdr:col>
      <xdr:colOff>114300</xdr:colOff>
      <xdr:row>58</xdr:row>
      <xdr:rowOff>12869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110344</xdr:rowOff>
    </xdr:from>
    <xdr:to>
      <xdr:col>20</xdr:col>
      <xdr:colOff>38100</xdr:colOff>
      <xdr:row>58</xdr:row>
      <xdr:rowOff>40494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57021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165222</xdr:rowOff>
    </xdr:from>
    <xdr:to>
      <xdr:col>15</xdr:col>
      <xdr:colOff>101600</xdr:colOff>
      <xdr:row>57</xdr:row>
      <xdr:rowOff>95372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111899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152054</xdr:rowOff>
    </xdr:from>
    <xdr:to>
      <xdr:col>10</xdr:col>
      <xdr:colOff>165100</xdr:colOff>
      <xdr:row>58</xdr:row>
      <xdr:rowOff>82204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141254</xdr:rowOff>
    </xdr:from>
    <xdr:to>
      <xdr:col>6</xdr:col>
      <xdr:colOff>38100</xdr:colOff>
      <xdr:row>50</xdr:row>
      <xdr:rowOff>71404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87931</xdr:rowOff>
    </xdr:from>
    <xdr:ext cx="690189"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85205" y="8317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78387</xdr:rowOff>
    </xdr:from>
    <xdr:to>
      <xdr:col>24</xdr:col>
      <xdr:colOff>63500</xdr:colOff>
      <xdr:row>75</xdr:row>
      <xdr:rowOff>166636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937137"/>
          <a:ext cx="838200" cy="8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78387</xdr:rowOff>
    </xdr:from>
    <xdr:to>
      <xdr:col>19</xdr:col>
      <xdr:colOff>177800</xdr:colOff>
      <xdr:row>77</xdr:row>
      <xdr:rowOff>21123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937137"/>
          <a:ext cx="889000" cy="28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132623</xdr:rowOff>
    </xdr:from>
    <xdr:to>
      <xdr:col>15</xdr:col>
      <xdr:colOff>50800</xdr:colOff>
      <xdr:row>77</xdr:row>
      <xdr:rowOff>21123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162823"/>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168300</xdr:rowOff>
    </xdr:from>
    <xdr:to>
      <xdr:col>15</xdr:col>
      <xdr:colOff>101600</xdr:colOff>
      <xdr:row>76</xdr:row>
      <xdr:rowOff>98450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0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114978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132623</xdr:rowOff>
    </xdr:from>
    <xdr:to>
      <xdr:col>10</xdr:col>
      <xdr:colOff>114300</xdr:colOff>
      <xdr:row>78</xdr:row>
      <xdr:rowOff>157131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162823"/>
          <a:ext cx="889000" cy="36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37588</xdr:rowOff>
    </xdr:from>
    <xdr:to>
      <xdr:col>10</xdr:col>
      <xdr:colOff>165100</xdr:colOff>
      <xdr:row>76</xdr:row>
      <xdr:rowOff>139188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0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155716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90396</xdr:rowOff>
    </xdr:from>
    <xdr:to>
      <xdr:col>6</xdr:col>
      <xdr:colOff>38100</xdr:colOff>
      <xdr:row>77</xdr:row>
      <xdr:rowOff>20546</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37072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115836</xdr:rowOff>
    </xdr:from>
    <xdr:to>
      <xdr:col>24</xdr:col>
      <xdr:colOff>114300</xdr:colOff>
      <xdr:row>76</xdr:row>
      <xdr:rowOff>45986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94263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9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27587</xdr:rowOff>
    </xdr:from>
    <xdr:to>
      <xdr:col>20</xdr:col>
      <xdr:colOff>38100</xdr:colOff>
      <xdr:row>75</xdr:row>
      <xdr:rowOff>129187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8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120314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97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141773</xdr:rowOff>
    </xdr:from>
    <xdr:to>
      <xdr:col>15</xdr:col>
      <xdr:colOff>101600</xdr:colOff>
      <xdr:row>77</xdr:row>
      <xdr:rowOff>71923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1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63050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26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81823</xdr:rowOff>
    </xdr:from>
    <xdr:to>
      <xdr:col>10</xdr:col>
      <xdr:colOff>165100</xdr:colOff>
      <xdr:row>77</xdr:row>
      <xdr:rowOff>11973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1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3100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20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106331</xdr:rowOff>
    </xdr:from>
    <xdr:to>
      <xdr:col>6</xdr:col>
      <xdr:colOff>38100</xdr:colOff>
      <xdr:row>79</xdr:row>
      <xdr:rowOff>36481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27608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7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150498</xdr:rowOff>
    </xdr:from>
    <xdr:to>
      <xdr:col>24</xdr:col>
      <xdr:colOff>63500</xdr:colOff>
      <xdr:row>96</xdr:row>
      <xdr:rowOff>157736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09698"/>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157736</xdr:rowOff>
    </xdr:from>
    <xdr:to>
      <xdr:col>19</xdr:col>
      <xdr:colOff>177800</xdr:colOff>
      <xdr:row>97</xdr:row>
      <xdr:rowOff>9748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16936"/>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9748</xdr:rowOff>
    </xdr:from>
    <xdr:to>
      <xdr:col>15</xdr:col>
      <xdr:colOff>50800</xdr:colOff>
      <xdr:row>97</xdr:row>
      <xdr:rowOff>76347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40398"/>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9816</xdr:rowOff>
    </xdr:from>
    <xdr:to>
      <xdr:col>10</xdr:col>
      <xdr:colOff>114300</xdr:colOff>
      <xdr:row>97</xdr:row>
      <xdr:rowOff>76347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40466"/>
          <a:ext cx="889000" cy="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99698</xdr:rowOff>
    </xdr:from>
    <xdr:to>
      <xdr:col>24</xdr:col>
      <xdr:colOff>114300</xdr:colOff>
      <xdr:row>97</xdr:row>
      <xdr:rowOff>29848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5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78125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3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106936</xdr:rowOff>
    </xdr:from>
    <xdr:to>
      <xdr:col>20</xdr:col>
      <xdr:colOff>38100</xdr:colOff>
      <xdr:row>97</xdr:row>
      <xdr:rowOff>37086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28213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130398</xdr:rowOff>
    </xdr:from>
    <xdr:to>
      <xdr:col>15</xdr:col>
      <xdr:colOff>101600</xdr:colOff>
      <xdr:row>97</xdr:row>
      <xdr:rowOff>60548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51675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25547</xdr:rowOff>
    </xdr:from>
    <xdr:to>
      <xdr:col>10</xdr:col>
      <xdr:colOff>165100</xdr:colOff>
      <xdr:row>97</xdr:row>
      <xdr:rowOff>127147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118274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130466</xdr:rowOff>
    </xdr:from>
    <xdr:to>
      <xdr:col>6</xdr:col>
      <xdr:colOff>38100</xdr:colOff>
      <xdr:row>97</xdr:row>
      <xdr:rowOff>60616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77143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109982</xdr:rowOff>
    </xdr:from>
    <xdr:to>
      <xdr:col>55</xdr:col>
      <xdr:colOff>0</xdr:colOff>
      <xdr:row>38</xdr:row>
      <xdr:rowOff>39574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53632"/>
          <a:ext cx="8382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109982</xdr:rowOff>
    </xdr:from>
    <xdr:to>
      <xdr:col>50</xdr:col>
      <xdr:colOff>114300</xdr:colOff>
      <xdr:row>37</xdr:row>
      <xdr:rowOff>121869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5363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115011</xdr:rowOff>
    </xdr:from>
    <xdr:to>
      <xdr:col>45</xdr:col>
      <xdr:colOff>177800</xdr:colOff>
      <xdr:row>37</xdr:row>
      <xdr:rowOff>121869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586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75006</xdr:rowOff>
    </xdr:from>
    <xdr:to>
      <xdr:col>41</xdr:col>
      <xdr:colOff>50800</xdr:colOff>
      <xdr:row>37</xdr:row>
      <xdr:rowOff>115011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1865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160224</xdr:rowOff>
    </xdr:from>
    <xdr:to>
      <xdr:col>55</xdr:col>
      <xdr:colOff>50800</xdr:colOff>
      <xdr:row>38</xdr:row>
      <xdr:rowOff>90374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59182</xdr:rowOff>
    </xdr:from>
    <xdr:to>
      <xdr:col>50</xdr:col>
      <xdr:colOff>165100</xdr:colOff>
      <xdr:row>37</xdr:row>
      <xdr:rowOff>160782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71069</xdr:rowOff>
    </xdr:from>
    <xdr:to>
      <xdr:col>46</xdr:col>
      <xdr:colOff>38100</xdr:colOff>
      <xdr:row>38</xdr:row>
      <xdr:rowOff>1219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17746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64211</xdr:rowOff>
    </xdr:from>
    <xdr:to>
      <xdr:col>41</xdr:col>
      <xdr:colOff>101600</xdr:colOff>
      <xdr:row>37</xdr:row>
      <xdr:rowOff>165812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10888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8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24206</xdr:rowOff>
    </xdr:from>
    <xdr:to>
      <xdr:col>36</xdr:col>
      <xdr:colOff>165100</xdr:colOff>
      <xdr:row>37</xdr:row>
      <xdr:rowOff>125806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142333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7683</xdr:rowOff>
    </xdr:from>
    <xdr:to>
      <xdr:col>55</xdr:col>
      <xdr:colOff>0</xdr:colOff>
      <xdr:row>57</xdr:row>
      <xdr:rowOff>160306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608883"/>
          <a:ext cx="838200" cy="3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7683</xdr:rowOff>
    </xdr:from>
    <xdr:to>
      <xdr:col>50</xdr:col>
      <xdr:colOff>114300</xdr:colOff>
      <xdr:row>57</xdr:row>
      <xdr:rowOff>91237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608883"/>
          <a:ext cx="889000" cy="2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91237</xdr:rowOff>
    </xdr:from>
    <xdr:to>
      <xdr:col>45</xdr:col>
      <xdr:colOff>177800</xdr:colOff>
      <xdr:row>57</xdr:row>
      <xdr:rowOff>106749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638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106749</xdr:rowOff>
    </xdr:from>
    <xdr:to>
      <xdr:col>41</xdr:col>
      <xdr:colOff>50800</xdr:colOff>
      <xdr:row>57</xdr:row>
      <xdr:rowOff>115942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79399"/>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109506</xdr:rowOff>
    </xdr:from>
    <xdr:to>
      <xdr:col>55</xdr:col>
      <xdr:colOff>50800</xdr:colOff>
      <xdr:row>58</xdr:row>
      <xdr:rowOff>39656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87933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128333</xdr:rowOff>
    </xdr:from>
    <xdr:to>
      <xdr:col>50</xdr:col>
      <xdr:colOff>165100</xdr:colOff>
      <xdr:row>56</xdr:row>
      <xdr:rowOff>58483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75010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3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40437</xdr:rowOff>
    </xdr:from>
    <xdr:to>
      <xdr:col>46</xdr:col>
      <xdr:colOff>38100</xdr:colOff>
      <xdr:row>57</xdr:row>
      <xdr:rowOff>142037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58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55949</xdr:rowOff>
    </xdr:from>
    <xdr:to>
      <xdr:col>41</xdr:col>
      <xdr:colOff>101600</xdr:colOff>
      <xdr:row>57</xdr:row>
      <xdr:rowOff>157549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148676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9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65142</xdr:rowOff>
    </xdr:from>
    <xdr:to>
      <xdr:col>36</xdr:col>
      <xdr:colOff>165100</xdr:colOff>
      <xdr:row>57</xdr:row>
      <xdr:rowOff>166742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8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157869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9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63457</xdr:rowOff>
    </xdr:from>
    <xdr:to>
      <xdr:col>54</xdr:col>
      <xdr:colOff>189865</xdr:colOff>
      <xdr:row>79</xdr:row>
      <xdr:rowOff>91858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579307"/>
          <a:ext cx="1270" cy="1057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95685</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4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91858</xdr:rowOff>
    </xdr:from>
    <xdr:to>
      <xdr:col>55</xdr:col>
      <xdr:colOff>88900</xdr:colOff>
      <xdr:row>79</xdr:row>
      <xdr:rowOff>91858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3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10134</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3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63457</xdr:rowOff>
    </xdr:from>
    <xdr:to>
      <xdr:col>55</xdr:col>
      <xdr:colOff>88900</xdr:colOff>
      <xdr:row>73</xdr:row>
      <xdr:rowOff>63457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57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87688</xdr:rowOff>
    </xdr:from>
    <xdr:to>
      <xdr:col>55</xdr:col>
      <xdr:colOff>0</xdr:colOff>
      <xdr:row>75</xdr:row>
      <xdr:rowOff>132483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2946438"/>
          <a:ext cx="838200" cy="4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136712</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38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158285</xdr:rowOff>
    </xdr:from>
    <xdr:to>
      <xdr:col>55</xdr:col>
      <xdr:colOff>50800</xdr:colOff>
      <xdr:row>78</xdr:row>
      <xdr:rowOff>88435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5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87688</xdr:rowOff>
    </xdr:from>
    <xdr:to>
      <xdr:col>50</xdr:col>
      <xdr:colOff>114300</xdr:colOff>
      <xdr:row>77</xdr:row>
      <xdr:rowOff>108849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2946438"/>
          <a:ext cx="889000" cy="3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7987</xdr:rowOff>
    </xdr:from>
    <xdr:to>
      <xdr:col>50</xdr:col>
      <xdr:colOff>165100</xdr:colOff>
      <xdr:row>78</xdr:row>
      <xdr:rowOff>109587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100714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100523</xdr:rowOff>
    </xdr:from>
    <xdr:to>
      <xdr:col>45</xdr:col>
      <xdr:colOff>177800</xdr:colOff>
      <xdr:row>77</xdr:row>
      <xdr:rowOff>108849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2102023"/>
          <a:ext cx="889000" cy="12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141652</xdr:rowOff>
    </xdr:from>
    <xdr:to>
      <xdr:col>46</xdr:col>
      <xdr:colOff>38100</xdr:colOff>
      <xdr:row>78</xdr:row>
      <xdr:rowOff>71802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4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62929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100523</xdr:rowOff>
    </xdr:from>
    <xdr:to>
      <xdr:col>41</xdr:col>
      <xdr:colOff>50800</xdr:colOff>
      <xdr:row>78</xdr:row>
      <xdr:rowOff>56152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2102023"/>
          <a:ext cx="889000" cy="13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59976</xdr:rowOff>
    </xdr:from>
    <xdr:to>
      <xdr:col>41</xdr:col>
      <xdr:colOff>101600</xdr:colOff>
      <xdr:row>78</xdr:row>
      <xdr:rowOff>161576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152703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88672</xdr:rowOff>
    </xdr:from>
    <xdr:to>
      <xdr:col>36</xdr:col>
      <xdr:colOff>165100</xdr:colOff>
      <xdr:row>79</xdr:row>
      <xdr:rowOff>18822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9949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81683</xdr:rowOff>
    </xdr:from>
    <xdr:to>
      <xdr:col>55</xdr:col>
      <xdr:colOff>50800</xdr:colOff>
      <xdr:row>76</xdr:row>
      <xdr:rowOff>11832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40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104560</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7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36888</xdr:rowOff>
    </xdr:from>
    <xdr:to>
      <xdr:col>50</xdr:col>
      <xdr:colOff>165100</xdr:colOff>
      <xdr:row>75</xdr:row>
      <xdr:rowOff>138488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28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155015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267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58049</xdr:rowOff>
    </xdr:from>
    <xdr:to>
      <xdr:col>46</xdr:col>
      <xdr:colOff>38100</xdr:colOff>
      <xdr:row>77</xdr:row>
      <xdr:rowOff>159649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0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49723</xdr:rowOff>
    </xdr:from>
    <xdr:to>
      <xdr:col>41</xdr:col>
      <xdr:colOff>101600</xdr:colOff>
      <xdr:row>70</xdr:row>
      <xdr:rowOff>151323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20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167850</xdr:rowOff>
    </xdr:from>
    <xdr:ext cx="59901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61795" y="1182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5352</xdr:rowOff>
    </xdr:from>
    <xdr:to>
      <xdr:col>36</xdr:col>
      <xdr:colOff>165100</xdr:colOff>
      <xdr:row>78</xdr:row>
      <xdr:rowOff>106952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123479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34041</xdr:rowOff>
    </xdr:from>
    <xdr:to>
      <xdr:col>54</xdr:col>
      <xdr:colOff>189865</xdr:colOff>
      <xdr:row>98</xdr:row>
      <xdr:rowOff>125737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6150341"/>
          <a:ext cx="1270" cy="7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129564</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69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125737</xdr:rowOff>
    </xdr:from>
    <xdr:to>
      <xdr:col>55</xdr:col>
      <xdr:colOff>88900</xdr:colOff>
      <xdr:row>98</xdr:row>
      <xdr:rowOff>125737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692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152168</xdr:rowOff>
    </xdr:from>
    <xdr:ext cx="599010"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9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34041</xdr:rowOff>
    </xdr:from>
    <xdr:to>
      <xdr:col>55</xdr:col>
      <xdr:colOff>88900</xdr:colOff>
      <xdr:row>94</xdr:row>
      <xdr:rowOff>34041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1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123796</xdr:rowOff>
    </xdr:from>
    <xdr:to>
      <xdr:col>55</xdr:col>
      <xdr:colOff>0</xdr:colOff>
      <xdr:row>95</xdr:row>
      <xdr:rowOff>155539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9639300" y="16411546"/>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157297</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61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7420</xdr:rowOff>
    </xdr:from>
    <xdr:to>
      <xdr:col>55</xdr:col>
      <xdr:colOff>50800</xdr:colOff>
      <xdr:row>97</xdr:row>
      <xdr:rowOff>109020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46966</xdr:rowOff>
    </xdr:from>
    <xdr:to>
      <xdr:col>50</xdr:col>
      <xdr:colOff>114300</xdr:colOff>
      <xdr:row>95</xdr:row>
      <xdr:rowOff>123796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8750300" y="15991816"/>
          <a:ext cx="889000" cy="41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170830</xdr:rowOff>
    </xdr:from>
    <xdr:to>
      <xdr:col>50</xdr:col>
      <xdr:colOff>165100</xdr:colOff>
      <xdr:row>97</xdr:row>
      <xdr:rowOff>100980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63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92107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37855</xdr:rowOff>
    </xdr:from>
    <xdr:to>
      <xdr:col>45</xdr:col>
      <xdr:colOff>177800</xdr:colOff>
      <xdr:row>93</xdr:row>
      <xdr:rowOff>46966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7861300" y="15639805"/>
          <a:ext cx="889000" cy="35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161530</xdr:rowOff>
    </xdr:from>
    <xdr:to>
      <xdr:col>46</xdr:col>
      <xdr:colOff>38100</xdr:colOff>
      <xdr:row>97</xdr:row>
      <xdr:rowOff>91680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6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82807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37855</xdr:rowOff>
    </xdr:from>
    <xdr:to>
      <xdr:col>41</xdr:col>
      <xdr:colOff>50800</xdr:colOff>
      <xdr:row>93</xdr:row>
      <xdr:rowOff>143546</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6972300" y="15639805"/>
          <a:ext cx="889000" cy="4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856</xdr:rowOff>
    </xdr:from>
    <xdr:to>
      <xdr:col>41</xdr:col>
      <xdr:colOff>101600</xdr:colOff>
      <xdr:row>97</xdr:row>
      <xdr:rowOff>102456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63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93583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26060</xdr:rowOff>
    </xdr:from>
    <xdr:to>
      <xdr:col>36</xdr:col>
      <xdr:colOff>165100</xdr:colOff>
      <xdr:row>97</xdr:row>
      <xdr:rowOff>127660</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65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118787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104739</xdr:rowOff>
    </xdr:from>
    <xdr:to>
      <xdr:col>55</xdr:col>
      <xdr:colOff>50800</xdr:colOff>
      <xdr:row>96</xdr:row>
      <xdr:rowOff>34889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3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127616</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2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72996</xdr:rowOff>
    </xdr:from>
    <xdr:to>
      <xdr:col>50</xdr:col>
      <xdr:colOff>165100</xdr:colOff>
      <xdr:row>96</xdr:row>
      <xdr:rowOff>3146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3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19673</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39795" y="161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167616</xdr:rowOff>
    </xdr:from>
    <xdr:to>
      <xdr:col>46</xdr:col>
      <xdr:colOff>38100</xdr:colOff>
      <xdr:row>93</xdr:row>
      <xdr:rowOff>97766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5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114293</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50795" y="1571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158505</xdr:rowOff>
    </xdr:from>
    <xdr:to>
      <xdr:col>41</xdr:col>
      <xdr:colOff>101600</xdr:colOff>
      <xdr:row>91</xdr:row>
      <xdr:rowOff>88655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55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105182</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61795" y="15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92746</xdr:rowOff>
    </xdr:from>
    <xdr:to>
      <xdr:col>36</xdr:col>
      <xdr:colOff>165100</xdr:colOff>
      <xdr:row>94</xdr:row>
      <xdr:rowOff>22896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0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39423</xdr:rowOff>
    </xdr:from>
    <xdr:ext cx="599010"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672795" y="1581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151130</xdr:rowOff>
    </xdr:from>
    <xdr:to>
      <xdr:col>85</xdr:col>
      <xdr:colOff>127000</xdr:colOff>
      <xdr:row>33</xdr:row>
      <xdr:rowOff>157112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5481300" y="5808980"/>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73558</xdr:rowOff>
    </xdr:from>
    <xdr:to>
      <xdr:col>81</xdr:col>
      <xdr:colOff>50800</xdr:colOff>
      <xdr:row>33</xdr:row>
      <xdr:rowOff>157112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5731408"/>
          <a:ext cx="889000" cy="8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73558</xdr:rowOff>
    </xdr:from>
    <xdr:to>
      <xdr:col>76</xdr:col>
      <xdr:colOff>114300</xdr:colOff>
      <xdr:row>35</xdr:row>
      <xdr:rowOff>130556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5731408"/>
          <a:ext cx="889000" cy="3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130556</xdr:rowOff>
    </xdr:from>
    <xdr:to>
      <xdr:col>71</xdr:col>
      <xdr:colOff>177800</xdr:colOff>
      <xdr:row>36</xdr:row>
      <xdr:rowOff>85941</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6131306"/>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100330</xdr:rowOff>
    </xdr:from>
    <xdr:to>
      <xdr:col>85</xdr:col>
      <xdr:colOff>177800</xdr:colOff>
      <xdr:row>34</xdr:row>
      <xdr:rowOff>30480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123207</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56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106312</xdr:rowOff>
    </xdr:from>
    <xdr:to>
      <xdr:col>81</xdr:col>
      <xdr:colOff>101600</xdr:colOff>
      <xdr:row>34</xdr:row>
      <xdr:rowOff>36462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57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52989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55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22758</xdr:rowOff>
    </xdr:from>
    <xdr:to>
      <xdr:col>76</xdr:col>
      <xdr:colOff>165100</xdr:colOff>
      <xdr:row>33</xdr:row>
      <xdr:rowOff>124358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56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140885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4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79756</xdr:rowOff>
    </xdr:from>
    <xdr:to>
      <xdr:col>72</xdr:col>
      <xdr:colOff>38100</xdr:colOff>
      <xdr:row>36</xdr:row>
      <xdr:rowOff>9906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26433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58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35141</xdr:rowOff>
    </xdr:from>
    <xdr:to>
      <xdr:col>67</xdr:col>
      <xdr:colOff>101600</xdr:colOff>
      <xdr:row>36</xdr:row>
      <xdr:rowOff>136741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2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127868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3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20424</xdr:rowOff>
    </xdr:from>
    <xdr:to>
      <xdr:col>85</xdr:col>
      <xdr:colOff>126364</xdr:colOff>
      <xdr:row>57</xdr:row>
      <xdr:rowOff>135471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9107274"/>
          <a:ext cx="1269" cy="800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139298</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9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135471</xdr:rowOff>
    </xdr:from>
    <xdr:to>
      <xdr:col>86</xdr:col>
      <xdr:colOff>25400</xdr:colOff>
      <xdr:row>57</xdr:row>
      <xdr:rowOff>135471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908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138551</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88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20424</xdr:rowOff>
    </xdr:from>
    <xdr:to>
      <xdr:col>86</xdr:col>
      <xdr:colOff>25400</xdr:colOff>
      <xdr:row>53</xdr:row>
      <xdr:rowOff>20424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10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160236</xdr:rowOff>
    </xdr:from>
    <xdr:to>
      <xdr:col>85</xdr:col>
      <xdr:colOff>127000</xdr:colOff>
      <xdr:row>55</xdr:row>
      <xdr:rowOff>169387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589986"/>
          <a:ext cx="8382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743</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01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22316</xdr:rowOff>
    </xdr:from>
    <xdr:to>
      <xdr:col>85</xdr:col>
      <xdr:colOff>177800</xdr:colOff>
      <xdr:row>56</xdr:row>
      <xdr:rowOff>123916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2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160236</xdr:rowOff>
    </xdr:from>
    <xdr:to>
      <xdr:col>81</xdr:col>
      <xdr:colOff>50800</xdr:colOff>
      <xdr:row>56</xdr:row>
      <xdr:rowOff>58120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89986"/>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18941</xdr:rowOff>
    </xdr:from>
    <xdr:to>
      <xdr:col>81</xdr:col>
      <xdr:colOff>101600</xdr:colOff>
      <xdr:row>56</xdr:row>
      <xdr:rowOff>120541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6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111668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7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9665</xdr:rowOff>
    </xdr:from>
    <xdr:to>
      <xdr:col>76</xdr:col>
      <xdr:colOff>114300</xdr:colOff>
      <xdr:row>56</xdr:row>
      <xdr:rowOff>58120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267965"/>
          <a:ext cx="889000" cy="39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140731</xdr:rowOff>
    </xdr:from>
    <xdr:to>
      <xdr:col>76</xdr:col>
      <xdr:colOff>165100</xdr:colOff>
      <xdr:row>56</xdr:row>
      <xdr:rowOff>70881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87408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161097</xdr:rowOff>
    </xdr:from>
    <xdr:to>
      <xdr:col>71</xdr:col>
      <xdr:colOff>177800</xdr:colOff>
      <xdr:row>54</xdr:row>
      <xdr:rowOff>9665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8562147"/>
          <a:ext cx="889000" cy="70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29890</xdr:rowOff>
    </xdr:from>
    <xdr:to>
      <xdr:col>72</xdr:col>
      <xdr:colOff>38100</xdr:colOff>
      <xdr:row>56</xdr:row>
      <xdr:rowOff>131490</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122617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34523</xdr:rowOff>
    </xdr:from>
    <xdr:to>
      <xdr:col>67</xdr:col>
      <xdr:colOff>101600</xdr:colOff>
      <xdr:row>56</xdr:row>
      <xdr:rowOff>136123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127250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118587</xdr:rowOff>
    </xdr:from>
    <xdr:to>
      <xdr:col>85</xdr:col>
      <xdr:colOff>177800</xdr:colOff>
      <xdr:row>56</xdr:row>
      <xdr:rowOff>48737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141464</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3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109436</xdr:rowOff>
    </xdr:from>
    <xdr:to>
      <xdr:col>81</xdr:col>
      <xdr:colOff>101600</xdr:colOff>
      <xdr:row>56</xdr:row>
      <xdr:rowOff>39586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56113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3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7320</xdr:rowOff>
    </xdr:from>
    <xdr:to>
      <xdr:col>76</xdr:col>
      <xdr:colOff>165100</xdr:colOff>
      <xdr:row>56</xdr:row>
      <xdr:rowOff>108920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100047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130315</xdr:rowOff>
    </xdr:from>
    <xdr:to>
      <xdr:col>72</xdr:col>
      <xdr:colOff>38100</xdr:colOff>
      <xdr:row>54</xdr:row>
      <xdr:rowOff>60465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76992</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03795" y="899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110297</xdr:rowOff>
    </xdr:from>
    <xdr:to>
      <xdr:col>67</xdr:col>
      <xdr:colOff>101600</xdr:colOff>
      <xdr:row>50</xdr:row>
      <xdr:rowOff>40447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85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56974</xdr:rowOff>
    </xdr:from>
    <xdr:ext cx="599010"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14795" y="82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69228</xdr:rowOff>
    </xdr:from>
    <xdr:to>
      <xdr:col>85</xdr:col>
      <xdr:colOff>127000</xdr:colOff>
      <xdr:row>78</xdr:row>
      <xdr:rowOff>98361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42328"/>
          <a:ext cx="8382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343</xdr:rowOff>
    </xdr:from>
    <xdr:to>
      <xdr:col>81</xdr:col>
      <xdr:colOff>50800</xdr:colOff>
      <xdr:row>78</xdr:row>
      <xdr:rowOff>69228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201993"/>
          <a:ext cx="8890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343</xdr:rowOff>
    </xdr:from>
    <xdr:to>
      <xdr:col>76</xdr:col>
      <xdr:colOff>114300</xdr:colOff>
      <xdr:row>77</xdr:row>
      <xdr:rowOff>107341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201993"/>
          <a:ext cx="889000" cy="10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24604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107341</xdr:rowOff>
    </xdr:from>
    <xdr:to>
      <xdr:col>71</xdr:col>
      <xdr:colOff>177800</xdr:colOff>
      <xdr:row>79</xdr:row>
      <xdr:rowOff>42202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308991"/>
          <a:ext cx="889000" cy="2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47561</xdr:rowOff>
    </xdr:from>
    <xdr:to>
      <xdr:col>85</xdr:col>
      <xdr:colOff>177800</xdr:colOff>
      <xdr:row>78</xdr:row>
      <xdr:rowOff>149161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6938</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0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18428</xdr:rowOff>
    </xdr:from>
    <xdr:to>
      <xdr:col>81</xdr:col>
      <xdr:colOff>101600</xdr:colOff>
      <xdr:row>78</xdr:row>
      <xdr:rowOff>120028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136555</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31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120993</xdr:rowOff>
    </xdr:from>
    <xdr:to>
      <xdr:col>76</xdr:col>
      <xdr:colOff>165100</xdr:colOff>
      <xdr:row>77</xdr:row>
      <xdr:rowOff>51143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1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67670</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9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56541</xdr:rowOff>
    </xdr:from>
    <xdr:to>
      <xdr:col>72</xdr:col>
      <xdr:colOff>38100</xdr:colOff>
      <xdr:row>77</xdr:row>
      <xdr:rowOff>158141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2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3218</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0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162852</xdr:rowOff>
    </xdr:from>
    <xdr:to>
      <xdr:col>67</xdr:col>
      <xdr:colOff>101600</xdr:colOff>
      <xdr:row>79</xdr:row>
      <xdr:rowOff>93002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84129</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2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7592</xdr:rowOff>
    </xdr:from>
    <xdr:to>
      <xdr:col>85</xdr:col>
      <xdr:colOff>127000</xdr:colOff>
      <xdr:row>97</xdr:row>
      <xdr:rowOff>22383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638242"/>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7592</xdr:rowOff>
    </xdr:from>
    <xdr:to>
      <xdr:col>81</xdr:col>
      <xdr:colOff>50800</xdr:colOff>
      <xdr:row>97</xdr:row>
      <xdr:rowOff>15632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38242"/>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15632</xdr:rowOff>
    </xdr:from>
    <xdr:to>
      <xdr:col>76</xdr:col>
      <xdr:colOff>114300</xdr:colOff>
      <xdr:row>97</xdr:row>
      <xdr:rowOff>23853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6282"/>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23853</xdr:rowOff>
    </xdr:from>
    <xdr:to>
      <xdr:col>71</xdr:col>
      <xdr:colOff>177800</xdr:colOff>
      <xdr:row>97</xdr:row>
      <xdr:rowOff>32578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5450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143033</xdr:rowOff>
    </xdr:from>
    <xdr:to>
      <xdr:col>85</xdr:col>
      <xdr:colOff>177800</xdr:colOff>
      <xdr:row>97</xdr:row>
      <xdr:rowOff>73183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121460</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128242</xdr:rowOff>
    </xdr:from>
    <xdr:to>
      <xdr:col>81</xdr:col>
      <xdr:colOff>101600</xdr:colOff>
      <xdr:row>97</xdr:row>
      <xdr:rowOff>58392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5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49519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6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136282</xdr:rowOff>
    </xdr:from>
    <xdr:to>
      <xdr:col>76</xdr:col>
      <xdr:colOff>165100</xdr:colOff>
      <xdr:row>97</xdr:row>
      <xdr:rowOff>66432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57559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144503</xdr:rowOff>
    </xdr:from>
    <xdr:to>
      <xdr:col>72</xdr:col>
      <xdr:colOff>38100</xdr:colOff>
      <xdr:row>97</xdr:row>
      <xdr:rowOff>74653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65780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153228</xdr:rowOff>
    </xdr:from>
    <xdr:to>
      <xdr:col>67</xdr:col>
      <xdr:colOff>101600</xdr:colOff>
      <xdr:row>97</xdr:row>
      <xdr:rowOff>83378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74505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199,867</a:t>
          </a:r>
          <a:r>
            <a:rPr kumimoji="1" lang="ja-JP" altLang="en-US" sz="1300">
              <a:latin typeface="ＭＳ Ｐゴシック" panose="020B0600070205080204" pitchFamily="50" charset="-128"/>
              <a:ea typeface="ＭＳ Ｐゴシック" panose="020B0600070205080204" pitchFamily="50" charset="-128"/>
            </a:rPr>
            <a:t>円となっている。類似団体に比べ高くなっているのは、ふるさと寄附をしていただいた方への返礼品に係る事業費が主な要因である。また、令和４年度増加の要因としては、須走地区地域活性化事業による増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96,325</a:t>
          </a:r>
          <a:r>
            <a:rPr kumimoji="1" lang="ja-JP" altLang="en-US" sz="1300">
              <a:latin typeface="ＭＳ Ｐゴシック" panose="020B0600070205080204" pitchFamily="50" charset="-128"/>
              <a:ea typeface="ＭＳ Ｐゴシック" panose="020B0600070205080204" pitchFamily="50" charset="-128"/>
            </a:rPr>
            <a:t>円となっている。類似団体に比べ高止まりしているのは、新東名及び工業団地関連道路事業、都市計画道路事業等の普通建設事業を重点的に実施してきたことによるものであるが、各事業の進捗に伴い、徐々に減少している。</a:t>
          </a:r>
        </a:p>
        <a:p>
          <a:r>
            <a:rPr kumimoji="1" lang="ja-JP" altLang="en-US" sz="1300">
              <a:latin typeface="ＭＳ Ｐゴシック" panose="020B0600070205080204" pitchFamily="50" charset="-128"/>
              <a:ea typeface="ＭＳ Ｐゴシック" panose="020B0600070205080204" pitchFamily="50" charset="-128"/>
            </a:rPr>
            <a:t>消防費が住民一人当たり</a:t>
          </a:r>
          <a:r>
            <a:rPr kumimoji="1" lang="en-US" altLang="ja-JP" sz="1300">
              <a:latin typeface="ＭＳ Ｐゴシック" panose="020B0600070205080204" pitchFamily="50" charset="-128"/>
              <a:ea typeface="ＭＳ Ｐゴシック" panose="020B0600070205080204" pitchFamily="50" charset="-128"/>
            </a:rPr>
            <a:t>34,200</a:t>
          </a:r>
          <a:r>
            <a:rPr kumimoji="1" lang="ja-JP" altLang="en-US" sz="1300">
              <a:latin typeface="ＭＳ Ｐゴシック" panose="020B0600070205080204" pitchFamily="50" charset="-128"/>
              <a:ea typeface="ＭＳ Ｐゴシック" panose="020B0600070205080204" pitchFamily="50" charset="-128"/>
            </a:rPr>
            <a:t>円となっており、類似団体に比べ高くなっているのは、同報系無線設備デジタル化事業の実施が主な要因である。今後は事業の完了に伴い類似団体平均程度へ減少していく見込みである。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台風災害による臨時財政需要があったため、財政調整基金の取崩しを行い減少したが、令和２年度から令和４年度において決算剰余金を活用した財政調整基金の積み立てにより残高が増加し、標準財政規模比</a:t>
          </a:r>
          <a:r>
            <a:rPr kumimoji="1" lang="en-US" altLang="ja-JP" sz="1400">
              <a:latin typeface="ＭＳ ゴシック" pitchFamily="49" charset="-128"/>
              <a:ea typeface="ＭＳ ゴシック" pitchFamily="49" charset="-128"/>
            </a:rPr>
            <a:t>22.78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実質収支額の割合と実質単年度収支が下降しているのは、地方交付税の減によるものである。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赤字額は、木質バイオマス発電事業特別会計の赤字によるもので、平成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赤字額が令和元年度の収益によって賄いきれず、さらに令和２年７月の火災により発電が停止したことにより、営業収益が大幅に減少したことが主な要因である。赤字額は発電の再開により解消に向かっており、令和４年度は収支が均衡となった。今後は熱供給事業により、黒字化を目指す。</a:t>
          </a:r>
        </a:p>
        <a:p>
          <a:r>
            <a:rPr kumimoji="1" lang="ja-JP" altLang="en-US" sz="1400">
              <a:latin typeface="ＭＳ ゴシック" pitchFamily="49" charset="-128"/>
              <a:ea typeface="ＭＳ ゴシック" pitchFamily="49" charset="-128"/>
            </a:rPr>
            <a:t>　令和元年度から令和２年度にかけて、黒字額の割合が大きく減少したが、これは令和２年度に精算したその他会計（新産業集積エリア造成事業特別会計）の黒字によるものであるが、令和元年度で当該事業はすべて完了し、令和２年度に当該会計は廃止となったことが要因となっている。</a:t>
          </a:r>
        </a:p>
        <a:p>
          <a:r>
            <a:rPr kumimoji="1" lang="ja-JP" altLang="en-US" sz="1400">
              <a:latin typeface="ＭＳ ゴシック" pitchFamily="49" charset="-128"/>
              <a:ea typeface="ＭＳ ゴシック" pitchFamily="49" charset="-128"/>
            </a:rPr>
            <a:t>　一般会計では、見込みに比べふるさと寄附及び税収が予算額以上となっていることから黒字となっている。特に令和４年度は地方交付税の再算定による普通交付税の増等もあったものの令和３年度と比較し額が小さかったこともあり、黒字額の割合が前年度に比べ小さくなっている。</a:t>
          </a:r>
        </a:p>
        <a:p>
          <a:r>
            <a:rPr kumimoji="1" lang="ja-JP" altLang="en-US" sz="1400">
              <a:latin typeface="ＭＳ ゴシック" pitchFamily="49" charset="-128"/>
              <a:ea typeface="ＭＳ ゴシック" pitchFamily="49" charset="-128"/>
            </a:rPr>
            <a:t>　また、宅地造成事業会計で黒字額が生じているが、宅地売却が順調に進んだことによるものである。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13965125</v>
      </c>
      <c r="BO4" s="415"/>
      <c r="BP4" s="415"/>
      <c r="BQ4" s="415"/>
      <c r="BR4" s="415"/>
      <c r="BS4" s="415"/>
      <c r="BT4" s="415"/>
      <c r="BU4" s="416"/>
      <c r="BV4" s="414">
        <v>14837962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8.9</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13336015</v>
      </c>
      <c r="BO5" s="420"/>
      <c r="BP5" s="420"/>
      <c r="BQ5" s="420"/>
      <c r="BR5" s="420"/>
      <c r="BS5" s="420"/>
      <c r="BT5" s="420"/>
      <c r="BU5" s="421"/>
      <c r="BV5" s="419">
        <v>13879939</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85.8</v>
      </c>
      <c r="CU5" s="390"/>
      <c r="CV5" s="390"/>
      <c r="CW5" s="390"/>
      <c r="CX5" s="390"/>
      <c r="CY5" s="390"/>
      <c r="CZ5" s="390"/>
      <c r="DA5" s="391"/>
      <c r="DB5" s="389">
        <v>77.7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629110</v>
      </c>
      <c r="BO6" s="420"/>
      <c r="BP6" s="420"/>
      <c r="BQ6" s="420"/>
      <c r="BR6" s="420"/>
      <c r="BS6" s="420"/>
      <c r="BT6" s="420"/>
      <c r="BU6" s="421"/>
      <c r="BV6" s="419">
        <v>958023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87.6</v>
      </c>
      <c r="CU6" s="563"/>
      <c r="CV6" s="563"/>
      <c r="CW6" s="563"/>
      <c r="CX6" s="563"/>
      <c r="CY6" s="563"/>
      <c r="CZ6" s="563"/>
      <c r="DA6" s="564"/>
      <c r="DB6" s="562">
        <v>84.3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96</v>
      </c>
      <c r="AV7" s="467"/>
      <c r="AW7" s="467"/>
      <c r="AX7" s="467"/>
      <c r="AY7" s="399" t="s">
        <v>107</v>
      </c>
      <c r="AZ7" s="400"/>
      <c r="BA7" s="400"/>
      <c r="BB7" s="400"/>
      <c r="BC7" s="400"/>
      <c r="BD7" s="400"/>
      <c r="BE7" s="400"/>
      <c r="BF7" s="400"/>
      <c r="BG7" s="400"/>
      <c r="BH7" s="400"/>
      <c r="BI7" s="400"/>
      <c r="BJ7" s="400"/>
      <c r="BK7" s="400"/>
      <c r="BL7" s="400"/>
      <c r="BM7" s="401"/>
      <c r="BN7" s="419">
        <v>263108</v>
      </c>
      <c r="BO7" s="420"/>
      <c r="BP7" s="420"/>
      <c r="BQ7" s="420"/>
      <c r="BR7" s="420"/>
      <c r="BS7" s="420"/>
      <c r="BT7" s="420"/>
      <c r="BU7" s="421"/>
      <c r="BV7" s="419">
        <v>423942</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5677349</v>
      </c>
      <c r="CU7" s="420"/>
      <c r="CV7" s="420"/>
      <c r="CW7" s="420"/>
      <c r="CX7" s="420"/>
      <c r="CY7" s="420"/>
      <c r="CZ7" s="420"/>
      <c r="DA7" s="421"/>
      <c r="DB7" s="419">
        <v>6034623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366002</v>
      </c>
      <c r="BO8" s="420"/>
      <c r="BP8" s="420"/>
      <c r="BQ8" s="420"/>
      <c r="BR8" s="420"/>
      <c r="BS8" s="420"/>
      <c r="BT8" s="420"/>
      <c r="BU8" s="421"/>
      <c r="BV8" s="419">
        <v>534081</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0.85</v>
      </c>
      <c r="CU8" s="523"/>
      <c r="CV8" s="523"/>
      <c r="CW8" s="523"/>
      <c r="CX8" s="523"/>
      <c r="CY8" s="523"/>
      <c r="CZ8" s="523"/>
      <c r="DA8" s="524"/>
      <c r="DB8" s="522">
        <v>0.87</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18568</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-168079</v>
      </c>
      <c r="BO9" s="420"/>
      <c r="BP9" s="420"/>
      <c r="BQ9" s="420"/>
      <c r="BR9" s="420"/>
      <c r="BS9" s="420"/>
      <c r="BT9" s="420"/>
      <c r="BU9" s="421"/>
      <c r="BV9" s="419">
        <v>271762</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9.1999999999999993</v>
      </c>
      <c r="CU9" s="390"/>
      <c r="CV9" s="390"/>
      <c r="CW9" s="390"/>
      <c r="CX9" s="390"/>
      <c r="CY9" s="390"/>
      <c r="CZ9" s="390"/>
      <c r="DA9" s="391"/>
      <c r="DB9" s="389">
        <v>9.4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19497</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510010</v>
      </c>
      <c r="BO10" s="420"/>
      <c r="BP10" s="420"/>
      <c r="BQ10" s="420"/>
      <c r="BR10" s="420"/>
      <c r="BS10" s="420"/>
      <c r="BT10" s="420"/>
      <c r="BU10" s="421"/>
      <c r="BV10" s="419">
        <v>800007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122</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17611</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122</v>
      </c>
      <c r="AV12" s="467"/>
      <c r="AW12" s="467"/>
      <c r="AX12" s="467"/>
      <c r="AY12" s="399" t="s">
        <v>137</v>
      </c>
      <c r="AZ12" s="400"/>
      <c r="BA12" s="400"/>
      <c r="BB12" s="400"/>
      <c r="BC12" s="400"/>
      <c r="BD12" s="400"/>
      <c r="BE12" s="400"/>
      <c r="BF12" s="400"/>
      <c r="BG12" s="400"/>
      <c r="BH12" s="400"/>
      <c r="BI12" s="400"/>
      <c r="BJ12" s="400"/>
      <c r="BK12" s="400"/>
      <c r="BL12" s="400"/>
      <c r="BM12" s="401"/>
      <c r="BN12" s="419">
        <v>488449</v>
      </c>
      <c r="BO12" s="420"/>
      <c r="BP12" s="420"/>
      <c r="BQ12" s="420"/>
      <c r="BR12" s="420"/>
      <c r="BS12" s="420"/>
      <c r="BT12" s="420"/>
      <c r="BU12" s="421"/>
      <c r="BV12" s="419">
        <v>240000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17331</v>
      </c>
      <c r="S13" s="513"/>
      <c r="T13" s="513"/>
      <c r="U13" s="513"/>
      <c r="V13" s="514"/>
      <c r="W13" s="500" t="s">
        <v>141</v>
      </c>
      <c r="X13" s="442"/>
      <c r="Y13" s="442"/>
      <c r="Z13" s="442"/>
      <c r="AA13" s="442"/>
      <c r="AB13" s="443"/>
      <c r="AC13" s="395">
        <v>437</v>
      </c>
      <c r="AD13" s="396"/>
      <c r="AE13" s="396"/>
      <c r="AF13" s="396"/>
      <c r="AG13" s="397"/>
      <c r="AH13" s="395">
        <v>443</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-146518</v>
      </c>
      <c r="BO13" s="420"/>
      <c r="BP13" s="420"/>
      <c r="BQ13" s="420"/>
      <c r="BR13" s="420"/>
      <c r="BS13" s="420"/>
      <c r="BT13" s="420"/>
      <c r="BU13" s="421"/>
      <c r="BV13" s="419">
        <v>831769</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9.1</v>
      </c>
      <c r="CU13" s="390"/>
      <c r="CV13" s="390"/>
      <c r="CW13" s="390"/>
      <c r="CX13" s="390"/>
      <c r="CY13" s="390"/>
      <c r="CZ13" s="390"/>
      <c r="DA13" s="391"/>
      <c r="DB13" s="389">
        <v>8.8000000000000007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17836</v>
      </c>
      <c r="S14" s="513"/>
      <c r="T14" s="513"/>
      <c r="U14" s="513"/>
      <c r="V14" s="514"/>
      <c r="W14" s="515"/>
      <c r="X14" s="445"/>
      <c r="Y14" s="445"/>
      <c r="Z14" s="445"/>
      <c r="AA14" s="445"/>
      <c r="AB14" s="446"/>
      <c r="AC14" s="505">
        <v>4.2</v>
      </c>
      <c r="AD14" s="506"/>
      <c r="AE14" s="506"/>
      <c r="AF14" s="506"/>
      <c r="AG14" s="507"/>
      <c r="AH14" s="505">
        <v>4.2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25.2</v>
      </c>
      <c r="CU14" s="517"/>
      <c r="CV14" s="517"/>
      <c r="CW14" s="517"/>
      <c r="CX14" s="517"/>
      <c r="CY14" s="517"/>
      <c r="CZ14" s="517"/>
      <c r="DA14" s="518"/>
      <c r="DB14" s="516">
        <v>7.7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17614</v>
      </c>
      <c r="S15" s="513"/>
      <c r="T15" s="513"/>
      <c r="U15" s="513"/>
      <c r="V15" s="514"/>
      <c r="W15" s="500" t="s">
        <v>149</v>
      </c>
      <c r="X15" s="442"/>
      <c r="Y15" s="442"/>
      <c r="Z15" s="442"/>
      <c r="AA15" s="442"/>
      <c r="AB15" s="443"/>
      <c r="AC15" s="395">
        <v>2422</v>
      </c>
      <c r="AD15" s="396"/>
      <c r="AE15" s="396"/>
      <c r="AF15" s="396"/>
      <c r="AG15" s="397"/>
      <c r="AH15" s="395">
        <v>2515</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3773841</v>
      </c>
      <c r="BO15" s="415"/>
      <c r="BP15" s="415"/>
      <c r="BQ15" s="415"/>
      <c r="BR15" s="415"/>
      <c r="BS15" s="415"/>
      <c r="BT15" s="415"/>
      <c r="BU15" s="416"/>
      <c r="BV15" s="414">
        <v>3723533</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23.3</v>
      </c>
      <c r="AD16" s="506"/>
      <c r="AE16" s="506"/>
      <c r="AF16" s="506"/>
      <c r="AG16" s="507"/>
      <c r="AH16" s="505">
        <v>23.7</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4480038</v>
      </c>
      <c r="BO16" s="420"/>
      <c r="BP16" s="420"/>
      <c r="BQ16" s="420"/>
      <c r="BR16" s="420"/>
      <c r="BS16" s="420"/>
      <c r="BT16" s="420"/>
      <c r="BU16" s="421"/>
      <c r="BV16" s="419">
        <v>4463911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7521</v>
      </c>
      <c r="AD17" s="396"/>
      <c r="AE17" s="396"/>
      <c r="AF17" s="396"/>
      <c r="AG17" s="397"/>
      <c r="AH17" s="395">
        <v>7671</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4835329</v>
      </c>
      <c r="BO17" s="420"/>
      <c r="BP17" s="420"/>
      <c r="BQ17" s="420"/>
      <c r="BR17" s="420"/>
      <c r="BS17" s="420"/>
      <c r="BT17" s="420"/>
      <c r="BU17" s="421"/>
      <c r="BV17" s="419">
        <v>4770760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135.74</v>
      </c>
      <c r="M18" s="474"/>
      <c r="N18" s="474"/>
      <c r="O18" s="474"/>
      <c r="P18" s="474"/>
      <c r="Q18" s="474"/>
      <c r="R18" s="475"/>
      <c r="S18" s="475"/>
      <c r="T18" s="475"/>
      <c r="U18" s="475"/>
      <c r="V18" s="476"/>
      <c r="W18" s="490"/>
      <c r="X18" s="491"/>
      <c r="Y18" s="491"/>
      <c r="Z18" s="491"/>
      <c r="AA18" s="491"/>
      <c r="AB18" s="501"/>
      <c r="AC18" s="383">
        <v>72.5</v>
      </c>
      <c r="AD18" s="384"/>
      <c r="AE18" s="384"/>
      <c r="AF18" s="384"/>
      <c r="AG18" s="477"/>
      <c r="AH18" s="383">
        <v>72.2</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5437669</v>
      </c>
      <c r="BO18" s="420"/>
      <c r="BP18" s="420"/>
      <c r="BQ18" s="420"/>
      <c r="BR18" s="420"/>
      <c r="BS18" s="420"/>
      <c r="BT18" s="420"/>
      <c r="BU18" s="421"/>
      <c r="BV18" s="419">
        <v>5205328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137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9209253</v>
      </c>
      <c r="BO19" s="420"/>
      <c r="BP19" s="420"/>
      <c r="BQ19" s="420"/>
      <c r="BR19" s="420"/>
      <c r="BS19" s="420"/>
      <c r="BT19" s="420"/>
      <c r="BU19" s="421"/>
      <c r="BV19" s="419">
        <v>9440979</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6442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8897036</v>
      </c>
      <c r="BO22" s="415"/>
      <c r="BP22" s="415"/>
      <c r="BQ22" s="415"/>
      <c r="BR22" s="415"/>
      <c r="BS22" s="415"/>
      <c r="BT22" s="415"/>
      <c r="BU22" s="416"/>
      <c r="BV22" s="414">
        <v>8782518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4957948</v>
      </c>
      <c r="BO23" s="420"/>
      <c r="BP23" s="420"/>
      <c r="BQ23" s="420"/>
      <c r="BR23" s="420"/>
      <c r="BS23" s="420"/>
      <c r="BT23" s="420"/>
      <c r="BU23" s="421"/>
      <c r="BV23" s="419">
        <v>5003031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7600</v>
      </c>
      <c r="R24" s="396"/>
      <c r="S24" s="396"/>
      <c r="T24" s="396"/>
      <c r="U24" s="396"/>
      <c r="V24" s="397"/>
      <c r="W24" s="454"/>
      <c r="X24" s="436"/>
      <c r="Y24" s="437"/>
      <c r="Z24" s="392" t="s">
        <v>174</v>
      </c>
      <c r="AA24" s="393"/>
      <c r="AB24" s="393"/>
      <c r="AC24" s="393"/>
      <c r="AD24" s="393"/>
      <c r="AE24" s="393"/>
      <c r="AF24" s="393"/>
      <c r="AG24" s="394"/>
      <c r="AH24" s="395">
        <v>212</v>
      </c>
      <c r="AI24" s="396"/>
      <c r="AJ24" s="396"/>
      <c r="AK24" s="396"/>
      <c r="AL24" s="397"/>
      <c r="AM24" s="395">
        <v>666316</v>
      </c>
      <c r="AN24" s="396"/>
      <c r="AO24" s="396"/>
      <c r="AP24" s="396"/>
      <c r="AQ24" s="396"/>
      <c r="AR24" s="397"/>
      <c r="AS24" s="395">
        <v>3143</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4618520</v>
      </c>
      <c r="BO24" s="420"/>
      <c r="BP24" s="420"/>
      <c r="BQ24" s="420"/>
      <c r="BR24" s="420"/>
      <c r="BS24" s="420"/>
      <c r="BT24" s="420"/>
      <c r="BU24" s="421"/>
      <c r="BV24" s="419">
        <v>4254662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6200</v>
      </c>
      <c r="R25" s="396"/>
      <c r="S25" s="396"/>
      <c r="T25" s="396"/>
      <c r="U25" s="396"/>
      <c r="V25" s="397"/>
      <c r="W25" s="454"/>
      <c r="X25" s="436"/>
      <c r="Y25" s="437"/>
      <c r="Z25" s="392" t="s">
        <v>177</v>
      </c>
      <c r="AA25" s="393"/>
      <c r="AB25" s="393"/>
      <c r="AC25" s="393"/>
      <c r="AD25" s="393"/>
      <c r="AE25" s="393"/>
      <c r="AF25" s="393"/>
      <c r="AG25" s="394"/>
      <c r="AH25" s="395" t="s">
        <v>139</v>
      </c>
      <c r="AI25" s="396"/>
      <c r="AJ25" s="396"/>
      <c r="AK25" s="396"/>
      <c r="AL25" s="397"/>
      <c r="AM25" s="395" t="s">
        <v>130</v>
      </c>
      <c r="AN25" s="396"/>
      <c r="AO25" s="396"/>
      <c r="AP25" s="396"/>
      <c r="AQ25" s="396"/>
      <c r="AR25" s="397"/>
      <c r="AS25" s="395" t="s">
        <v>130</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841101</v>
      </c>
      <c r="BO25" s="415"/>
      <c r="BP25" s="415"/>
      <c r="BQ25" s="415"/>
      <c r="BR25" s="415"/>
      <c r="BS25" s="415"/>
      <c r="BT25" s="415"/>
      <c r="BU25" s="416"/>
      <c r="BV25" s="414">
        <v>1033132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5900</v>
      </c>
      <c r="R26" s="396"/>
      <c r="S26" s="396"/>
      <c r="T26" s="396"/>
      <c r="U26" s="396"/>
      <c r="V26" s="397"/>
      <c r="W26" s="454"/>
      <c r="X26" s="436"/>
      <c r="Y26" s="437"/>
      <c r="Z26" s="392" t="s">
        <v>180</v>
      </c>
      <c r="AA26" s="430"/>
      <c r="AB26" s="430"/>
      <c r="AC26" s="430"/>
      <c r="AD26" s="430"/>
      <c r="AE26" s="430"/>
      <c r="AF26" s="430"/>
      <c r="AG26" s="431"/>
      <c r="AH26" s="395">
        <v>3</v>
      </c>
      <c r="AI26" s="396"/>
      <c r="AJ26" s="396"/>
      <c r="AK26" s="396"/>
      <c r="AL26" s="397"/>
      <c r="AM26" s="395">
        <v>8565</v>
      </c>
      <c r="AN26" s="396"/>
      <c r="AO26" s="396"/>
      <c r="AP26" s="396"/>
      <c r="AQ26" s="396"/>
      <c r="AR26" s="397"/>
      <c r="AS26" s="395">
        <v>2855</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3200</v>
      </c>
      <c r="R27" s="396"/>
      <c r="S27" s="396"/>
      <c r="T27" s="396"/>
      <c r="U27" s="396"/>
      <c r="V27" s="397"/>
      <c r="W27" s="454"/>
      <c r="X27" s="436"/>
      <c r="Y27" s="437"/>
      <c r="Z27" s="392" t="s">
        <v>183</v>
      </c>
      <c r="AA27" s="393"/>
      <c r="AB27" s="393"/>
      <c r="AC27" s="393"/>
      <c r="AD27" s="393"/>
      <c r="AE27" s="393"/>
      <c r="AF27" s="393"/>
      <c r="AG27" s="394"/>
      <c r="AH27" s="395">
        <v>3</v>
      </c>
      <c r="AI27" s="396"/>
      <c r="AJ27" s="396"/>
      <c r="AK27" s="396"/>
      <c r="AL27" s="397"/>
      <c r="AM27" s="395">
        <v>11544</v>
      </c>
      <c r="AN27" s="396"/>
      <c r="AO27" s="396"/>
      <c r="AP27" s="396"/>
      <c r="AQ27" s="396"/>
      <c r="AR27" s="397"/>
      <c r="AS27" s="395">
        <v>3848</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724144</v>
      </c>
      <c r="BO27" s="423"/>
      <c r="BP27" s="423"/>
      <c r="BQ27" s="423"/>
      <c r="BR27" s="423"/>
      <c r="BS27" s="423"/>
      <c r="BT27" s="423"/>
      <c r="BU27" s="424"/>
      <c r="BV27" s="422">
        <v>728304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2800</v>
      </c>
      <c r="R28" s="396"/>
      <c r="S28" s="396"/>
      <c r="T28" s="396"/>
      <c r="U28" s="396"/>
      <c r="V28" s="397"/>
      <c r="W28" s="454"/>
      <c r="X28" s="436"/>
      <c r="Y28" s="437"/>
      <c r="Z28" s="392" t="s">
        <v>186</v>
      </c>
      <c r="AA28" s="393"/>
      <c r="AB28" s="393"/>
      <c r="AC28" s="393"/>
      <c r="AD28" s="393"/>
      <c r="AE28" s="393"/>
      <c r="AF28" s="393"/>
      <c r="AG28" s="394"/>
      <c r="AH28" s="395" t="s">
        <v>130</v>
      </c>
      <c r="AI28" s="396"/>
      <c r="AJ28" s="396"/>
      <c r="AK28" s="396"/>
      <c r="AL28" s="397"/>
      <c r="AM28" s="395" t="s">
        <v>130</v>
      </c>
      <c r="AN28" s="396"/>
      <c r="AO28" s="396"/>
      <c r="AP28" s="396"/>
      <c r="AQ28" s="396"/>
      <c r="AR28" s="397"/>
      <c r="AS28" s="395" t="s">
        <v>130</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1293119</v>
      </c>
      <c r="BO28" s="415"/>
      <c r="BP28" s="415"/>
      <c r="BQ28" s="415"/>
      <c r="BR28" s="415"/>
      <c r="BS28" s="415"/>
      <c r="BT28" s="415"/>
      <c r="BU28" s="416"/>
      <c r="BV28" s="414">
        <v>1271558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11</v>
      </c>
      <c r="M29" s="396"/>
      <c r="N29" s="396"/>
      <c r="O29" s="396"/>
      <c r="P29" s="397"/>
      <c r="Q29" s="395">
        <v>2600</v>
      </c>
      <c r="R29" s="396"/>
      <c r="S29" s="396"/>
      <c r="T29" s="396"/>
      <c r="U29" s="396"/>
      <c r="V29" s="397"/>
      <c r="W29" s="455"/>
      <c r="X29" s="456"/>
      <c r="Y29" s="457"/>
      <c r="Z29" s="392" t="s">
        <v>189</v>
      </c>
      <c r="AA29" s="393"/>
      <c r="AB29" s="393"/>
      <c r="AC29" s="393"/>
      <c r="AD29" s="393"/>
      <c r="AE29" s="393"/>
      <c r="AF29" s="393"/>
      <c r="AG29" s="394"/>
      <c r="AH29" s="395">
        <v>215</v>
      </c>
      <c r="AI29" s="396"/>
      <c r="AJ29" s="396"/>
      <c r="AK29" s="396"/>
      <c r="AL29" s="397"/>
      <c r="AM29" s="395">
        <v>677860</v>
      </c>
      <c r="AN29" s="396"/>
      <c r="AO29" s="396"/>
      <c r="AP29" s="396"/>
      <c r="AQ29" s="396"/>
      <c r="AR29" s="397"/>
      <c r="AS29" s="395">
        <v>3153</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144197</v>
      </c>
      <c r="BO29" s="420"/>
      <c r="BP29" s="420"/>
      <c r="BQ29" s="420"/>
      <c r="BR29" s="420"/>
      <c r="BS29" s="420"/>
      <c r="BT29" s="420"/>
      <c r="BU29" s="421"/>
      <c r="BV29" s="419">
        <v>144454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98.6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3037913</v>
      </c>
      <c r="BO30" s="423"/>
      <c r="BP30" s="423"/>
      <c r="BQ30" s="423"/>
      <c r="BR30" s="423"/>
      <c r="BS30" s="423"/>
      <c r="BT30" s="423"/>
      <c r="BU30" s="424"/>
      <c r="BV30" s="422">
        <v>3772351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育英奨学資金特別会計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木質バイオマス発電事業特別会計</v>
      </c>
      <c r="BH35" s="368"/>
      <c r="BI35" s="368"/>
      <c r="BJ35" s="368"/>
      <c r="BK35" s="368"/>
      <c r="BL35" s="368"/>
      <c r="BM35" s="368"/>
      <c r="BN35" s="368"/>
      <c r="BO35" s="368"/>
      <c r="BP35" s="368"/>
      <c r="BQ35" s="368"/>
      <c r="BR35" s="368"/>
      <c r="BS35" s="368"/>
      <c r="BT35" s="368"/>
      <c r="BU35" s="368"/>
      <c r="BV35" s="181"/>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土地取得特別会計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IF('各会計、関係団体の財政状況及び健全化判断比率'!B34="","",'各会計、関係団体の財政状況及び健全化判断比率'!B34)</f>
        <v>温泉供給事業特別会計</v>
      </c>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IF('各会計、関係団体の財政状況及び健全化判断比率'!B35="","",'各会計、関係団体の財政状況及び健全化判断比率'!B35)</f>
        <v>上野工業団地造成事業特別会計</v>
      </c>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12</v>
      </c>
      <c r="BF38" s="367"/>
      <c r="BG38" s="368" t="str">
        <f>IF('各会計、関係団体の財政状況及び健全化判断比率'!B36="","",'各会計、関係団体の財政状況及び健全化判断比率'!B36)</f>
        <v>小山ＰＡ周辺開発事業特別会計</v>
      </c>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f t="shared" si="1"/>
        <v>13</v>
      </c>
      <c r="BF39" s="367"/>
      <c r="BG39" s="368" t="str">
        <f>IF('各会計、関係団体の財政状況及び健全化判断比率'!B37="","",'各会計、関係団体の財政状況及び健全化判断比率'!B37)</f>
        <v>宅地造成事業特別会計</v>
      </c>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3da10VcnTu5e1684yUuTf24fdJgqGLIee1uq53k/m+s2Q02npwD9j+VcozVr4MRwfXjXdTQMRsAG/8/puOeOg==" saltValue="5GKC/X9UcaPQhZAb3WJIi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571</v>
      </c>
      <c r="D34" s="1151"/>
      <c r="E34" s="1152"/>
      <c r="F34" s="32">
        <v>9.5299999999999994</v>
      </c>
      <c r="G34" s="33">
        <v>9.8699999999999992</v>
      </c>
      <c r="H34" s="33">
        <v>4.59</v>
      </c>
      <c r="I34" s="33">
        <v>8.82</v>
      </c>
      <c r="J34" s="34">
        <v>6.42</v>
      </c>
      <c r="K34" s="22"/>
      <c r="L34" s="22"/>
      <c r="M34" s="22"/>
      <c r="N34" s="22"/>
      <c r="O34" s="22"/>
      <c r="P34" s="22"/>
    </row>
    <row r="35" spans="1:16" ht="39" customHeight="1" x14ac:dyDescent="0.15">
      <c r="A35" s="22"/>
      <c r="B35" s="35"/>
      <c r="C35" s="1145" t="s">
        <v>572</v>
      </c>
      <c r="D35" s="1146"/>
      <c r="E35" s="1147"/>
      <c r="F35" s="36">
        <v>1.76</v>
      </c>
      <c r="G35" s="37">
        <v>2.69</v>
      </c>
      <c r="H35" s="37">
        <v>2.68</v>
      </c>
      <c r="I35" s="37">
        <v>2.57</v>
      </c>
      <c r="J35" s="38">
        <v>4.8</v>
      </c>
      <c r="K35" s="22"/>
      <c r="L35" s="22"/>
      <c r="M35" s="22"/>
      <c r="N35" s="22"/>
      <c r="O35" s="22"/>
      <c r="P35" s="22"/>
    </row>
    <row r="36" spans="1:16" ht="39" customHeight="1" x14ac:dyDescent="0.15">
      <c r="A36" s="22"/>
      <c r="B36" s="35"/>
      <c r="C36" s="1145" t="s">
        <v>573</v>
      </c>
      <c r="D36" s="1146"/>
      <c r="E36" s="1147"/>
      <c r="F36" s="36">
        <v>0</v>
      </c>
      <c r="G36" s="37">
        <v>2.4</v>
      </c>
      <c r="H36" s="37">
        <v>1.08</v>
      </c>
      <c r="I36" s="37">
        <v>2.2400000000000002</v>
      </c>
      <c r="J36" s="38">
        <v>2.42</v>
      </c>
      <c r="K36" s="22"/>
      <c r="L36" s="22"/>
      <c r="M36" s="22"/>
      <c r="N36" s="22"/>
      <c r="O36" s="22"/>
      <c r="P36" s="22"/>
    </row>
    <row r="37" spans="1:16" ht="39" customHeight="1" x14ac:dyDescent="0.15">
      <c r="A37" s="22"/>
      <c r="B37" s="35"/>
      <c r="C37" s="1145" t="s">
        <v>574</v>
      </c>
      <c r="D37" s="1146"/>
      <c r="E37" s="1147"/>
      <c r="F37" s="36">
        <v>2.2000000000000002</v>
      </c>
      <c r="G37" s="37">
        <v>2.94</v>
      </c>
      <c r="H37" s="37">
        <v>3.45</v>
      </c>
      <c r="I37" s="37">
        <v>2.79</v>
      </c>
      <c r="J37" s="38">
        <v>2.19</v>
      </c>
      <c r="K37" s="22"/>
      <c r="L37" s="22"/>
      <c r="M37" s="22"/>
      <c r="N37" s="22"/>
      <c r="O37" s="22"/>
      <c r="P37" s="22"/>
    </row>
    <row r="38" spans="1:16" ht="39" customHeight="1" x14ac:dyDescent="0.15">
      <c r="A38" s="22"/>
      <c r="B38" s="35"/>
      <c r="C38" s="1145" t="s">
        <v>575</v>
      </c>
      <c r="D38" s="1146"/>
      <c r="E38" s="1147"/>
      <c r="F38" s="36">
        <v>3.62</v>
      </c>
      <c r="G38" s="37">
        <v>3.07</v>
      </c>
      <c r="H38" s="37">
        <v>2.6</v>
      </c>
      <c r="I38" s="37">
        <v>1.72</v>
      </c>
      <c r="J38" s="38">
        <v>0.87</v>
      </c>
      <c r="K38" s="22"/>
      <c r="L38" s="22"/>
      <c r="M38" s="22"/>
      <c r="N38" s="22"/>
      <c r="O38" s="22"/>
      <c r="P38" s="22"/>
    </row>
    <row r="39" spans="1:16" ht="39" customHeight="1" x14ac:dyDescent="0.15">
      <c r="A39" s="22"/>
      <c r="B39" s="35"/>
      <c r="C39" s="1145" t="s">
        <v>576</v>
      </c>
      <c r="D39" s="1146"/>
      <c r="E39" s="1147"/>
      <c r="F39" s="36">
        <v>0.03</v>
      </c>
      <c r="G39" s="37">
        <v>0.03</v>
      </c>
      <c r="H39" s="37">
        <v>7.0000000000000007E-2</v>
      </c>
      <c r="I39" s="37">
        <v>0.1</v>
      </c>
      <c r="J39" s="38">
        <v>0.34</v>
      </c>
      <c r="K39" s="22"/>
      <c r="L39" s="22"/>
      <c r="M39" s="22"/>
      <c r="N39" s="22"/>
      <c r="O39" s="22"/>
      <c r="P39" s="22"/>
    </row>
    <row r="40" spans="1:16" ht="39" customHeight="1" x14ac:dyDescent="0.15">
      <c r="A40" s="22"/>
      <c r="B40" s="35"/>
      <c r="C40" s="1145" t="s">
        <v>577</v>
      </c>
      <c r="D40" s="1146"/>
      <c r="E40" s="1147"/>
      <c r="F40" s="36">
        <v>0.05</v>
      </c>
      <c r="G40" s="37">
        <v>0.05</v>
      </c>
      <c r="H40" s="37">
        <v>0.05</v>
      </c>
      <c r="I40" s="37">
        <v>0.05</v>
      </c>
      <c r="J40" s="38">
        <v>0.05</v>
      </c>
      <c r="K40" s="22"/>
      <c r="L40" s="22"/>
      <c r="M40" s="22"/>
      <c r="N40" s="22"/>
      <c r="O40" s="22"/>
      <c r="P40" s="22"/>
    </row>
    <row r="41" spans="1:16" ht="39" customHeight="1" x14ac:dyDescent="0.15">
      <c r="A41" s="22"/>
      <c r="B41" s="35"/>
      <c r="C41" s="1145" t="s">
        <v>578</v>
      </c>
      <c r="D41" s="1146"/>
      <c r="E41" s="1147"/>
      <c r="F41" s="36">
        <v>7.0000000000000007E-2</v>
      </c>
      <c r="G41" s="37">
        <v>0.02</v>
      </c>
      <c r="H41" s="37">
        <v>0.02</v>
      </c>
      <c r="I41" s="37">
        <v>0.02</v>
      </c>
      <c r="J41" s="38">
        <v>0.02</v>
      </c>
      <c r="K41" s="22"/>
      <c r="L41" s="22"/>
      <c r="M41" s="22"/>
      <c r="N41" s="22"/>
      <c r="O41" s="22"/>
      <c r="P41" s="22"/>
    </row>
    <row r="42" spans="1:16" ht="39" customHeight="1" x14ac:dyDescent="0.15">
      <c r="A42" s="22"/>
      <c r="B42" s="39"/>
      <c r="C42" s="1145" t="s">
        <v>579</v>
      </c>
      <c r="D42" s="1146"/>
      <c r="E42" s="1147"/>
      <c r="F42" s="36" t="s">
        <v>580</v>
      </c>
      <c r="G42" s="37" t="s">
        <v>581</v>
      </c>
      <c r="H42" s="37" t="s">
        <v>582</v>
      </c>
      <c r="I42" s="37" t="s">
        <v>583</v>
      </c>
      <c r="J42" s="38" t="s">
        <v>521</v>
      </c>
      <c r="K42" s="22"/>
      <c r="L42" s="22"/>
      <c r="M42" s="22"/>
      <c r="N42" s="22"/>
      <c r="O42" s="22"/>
      <c r="P42" s="22"/>
    </row>
    <row r="43" spans="1:16" ht="39" customHeight="1" thickBot="1" x14ac:dyDescent="0.2">
      <c r="A43" s="22"/>
      <c r="B43" s="40"/>
      <c r="C43" s="1148" t="s">
        <v>584</v>
      </c>
      <c r="D43" s="1149"/>
      <c r="E43" s="1150"/>
      <c r="F43" s="41">
        <v>1.68</v>
      </c>
      <c r="G43" s="42">
        <v>14.1</v>
      </c>
      <c r="H43" s="42">
        <v>0.12</v>
      </c>
      <c r="I43" s="42">
        <v>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zS5M+ZZ17fnd2nKXl8i6lzMtqeyitGa8nygyenqR+/4zDHDH1mXCwXWOtLiGXjh8Da+7TorRTN//Pz2aBQabQ==" saltValue="RYDLc0QWMpq8PvFsZH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874</v>
      </c>
      <c r="L45" s="60">
        <v>873</v>
      </c>
      <c r="M45" s="60">
        <v>882</v>
      </c>
      <c r="N45" s="60">
        <v>889</v>
      </c>
      <c r="O45" s="61">
        <v>843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50</v>
      </c>
      <c r="L48" s="64">
        <v>51</v>
      </c>
      <c r="M48" s="64">
        <v>50</v>
      </c>
      <c r="N48" s="64">
        <v>93</v>
      </c>
      <c r="O48" s="65">
        <v>90</v>
      </c>
      <c r="P48" s="48"/>
      <c r="Q48" s="48"/>
      <c r="R48" s="48"/>
      <c r="S48" s="48"/>
      <c r="T48" s="48"/>
      <c r="U48" s="48"/>
    </row>
    <row r="49" spans="1:21" ht="30.75" customHeight="1" x14ac:dyDescent="0.15">
      <c r="A49" s="48"/>
      <c r="B49" s="1178"/>
      <c r="C49" s="1179"/>
      <c r="D49" s="62"/>
      <c r="E49" s="1155" t="s">
        <v>16</v>
      </c>
      <c r="F49" s="1155"/>
      <c r="G49" s="1155"/>
      <c r="H49" s="1155"/>
      <c r="I49" s="1155"/>
      <c r="J49" s="1156"/>
      <c r="K49" s="63">
        <v>30</v>
      </c>
      <c r="L49" s="64">
        <v>28</v>
      </c>
      <c r="M49" s="64">
        <v>60</v>
      </c>
      <c r="N49" s="64">
        <v>52</v>
      </c>
      <c r="O49" s="65">
        <v>50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521</v>
      </c>
      <c r="L50" s="64" t="s">
        <v>521</v>
      </c>
      <c r="M50" s="64">
        <v>11</v>
      </c>
      <c r="N50" s="64">
        <v>23</v>
      </c>
      <c r="O50" s="65">
        <v>23</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t="s">
        <v>521</v>
      </c>
      <c r="M51" s="64">
        <v>0</v>
      </c>
      <c r="N51" s="64">
        <v>0</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569</v>
      </c>
      <c r="L52" s="64">
        <v>567</v>
      </c>
      <c r="M52" s="64">
        <v>568</v>
      </c>
      <c r="N52" s="64">
        <v>578</v>
      </c>
      <c r="O52" s="65">
        <v>523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385</v>
      </c>
      <c r="L53" s="69">
        <v>385</v>
      </c>
      <c r="M53" s="69">
        <v>435</v>
      </c>
      <c r="N53" s="69">
        <v>479</v>
      </c>
      <c r="O53" s="70">
        <v>483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p2a/Y+naPTRZGf+YIL07103szKRYi+vGcFHSNxMC651EB0X0zny6QTVFksF4KDvMpzp/vIycvNphjiHqWUMHw==" saltValue="s4155EP6+bArg3YwO3Ld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8101</v>
      </c>
      <c r="J41" s="356">
        <v>8432</v>
      </c>
      <c r="K41" s="356">
        <v>8465</v>
      </c>
      <c r="L41" s="356">
        <v>8783</v>
      </c>
      <c r="M41" s="357">
        <v>8897</v>
      </c>
    </row>
    <row r="42" spans="2:13" ht="27.75" customHeight="1" x14ac:dyDescent="0.15">
      <c r="B42" s="1186"/>
      <c r="C42" s="1187"/>
      <c r="D42" s="106"/>
      <c r="E42" s="1190" t="s">
        <v>34</v>
      </c>
      <c r="F42" s="1190"/>
      <c r="G42" s="1190"/>
      <c r="H42" s="1191"/>
      <c r="I42" s="358">
        <v>340</v>
      </c>
      <c r="J42" s="359" t="s">
        <v>521</v>
      </c>
      <c r="K42" s="359">
        <v>429</v>
      </c>
      <c r="L42" s="359">
        <v>415</v>
      </c>
      <c r="M42" s="360">
        <v>401</v>
      </c>
    </row>
    <row r="43" spans="2:13" ht="27.75" customHeight="1" x14ac:dyDescent="0.15">
      <c r="B43" s="1186"/>
      <c r="C43" s="1187"/>
      <c r="D43" s="106"/>
      <c r="E43" s="1190" t="s">
        <v>35</v>
      </c>
      <c r="F43" s="1190"/>
      <c r="G43" s="1190"/>
      <c r="H43" s="1191"/>
      <c r="I43" s="358">
        <v>593</v>
      </c>
      <c r="J43" s="359">
        <v>152</v>
      </c>
      <c r="K43" s="359">
        <v>381</v>
      </c>
      <c r="L43" s="359">
        <v>583</v>
      </c>
      <c r="M43" s="360">
        <v>517</v>
      </c>
    </row>
    <row r="44" spans="2:13" ht="27.75" customHeight="1" x14ac:dyDescent="0.15">
      <c r="B44" s="1186"/>
      <c r="C44" s="1187"/>
      <c r="D44" s="106"/>
      <c r="E44" s="1190" t="s">
        <v>36</v>
      </c>
      <c r="F44" s="1190"/>
      <c r="G44" s="1190"/>
      <c r="H44" s="1191"/>
      <c r="I44" s="358">
        <v>388</v>
      </c>
      <c r="J44" s="359">
        <v>368</v>
      </c>
      <c r="K44" s="359">
        <v>323</v>
      </c>
      <c r="L44" s="359">
        <v>319</v>
      </c>
      <c r="M44" s="360">
        <v>296</v>
      </c>
    </row>
    <row r="45" spans="2:13" ht="27.75" customHeight="1" x14ac:dyDescent="0.15">
      <c r="B45" s="1186"/>
      <c r="C45" s="1187"/>
      <c r="D45" s="106"/>
      <c r="E45" s="1190" t="s">
        <v>37</v>
      </c>
      <c r="F45" s="1190"/>
      <c r="G45" s="1190"/>
      <c r="H45" s="1191"/>
      <c r="I45" s="358">
        <v>2501</v>
      </c>
      <c r="J45" s="359">
        <v>2542</v>
      </c>
      <c r="K45" s="359">
        <v>2526</v>
      </c>
      <c r="L45" s="359">
        <v>2523</v>
      </c>
      <c r="M45" s="360">
        <v>2499</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10783</v>
      </c>
      <c r="J50" s="359">
        <v>5785</v>
      </c>
      <c r="K50" s="359">
        <v>5440</v>
      </c>
      <c r="L50" s="359">
        <v>5353</v>
      </c>
      <c r="M50" s="360">
        <v>4640</v>
      </c>
    </row>
    <row r="51" spans="2:13" ht="27.75" customHeight="1" x14ac:dyDescent="0.15">
      <c r="B51" s="1186"/>
      <c r="C51" s="1187"/>
      <c r="D51" s="106"/>
      <c r="E51" s="1190" t="s">
        <v>44</v>
      </c>
      <c r="F51" s="1190"/>
      <c r="G51" s="1190"/>
      <c r="H51" s="1191"/>
      <c r="I51" s="358">
        <v>7</v>
      </c>
      <c r="J51" s="359">
        <v>5</v>
      </c>
      <c r="K51" s="359">
        <v>3</v>
      </c>
      <c r="L51" s="359">
        <v>2</v>
      </c>
      <c r="M51" s="360">
        <v>1</v>
      </c>
    </row>
    <row r="52" spans="2:13" ht="27.75" customHeight="1" x14ac:dyDescent="0.15">
      <c r="B52" s="1188"/>
      <c r="C52" s="1189"/>
      <c r="D52" s="106"/>
      <c r="E52" s="1190" t="s">
        <v>45</v>
      </c>
      <c r="F52" s="1190"/>
      <c r="G52" s="1190"/>
      <c r="H52" s="1191"/>
      <c r="I52" s="358">
        <v>6407</v>
      </c>
      <c r="J52" s="359">
        <v>6552</v>
      </c>
      <c r="K52" s="359">
        <v>6808</v>
      </c>
      <c r="L52" s="359">
        <v>6845</v>
      </c>
      <c r="M52" s="360">
        <v>6666</v>
      </c>
    </row>
    <row r="53" spans="2:13" ht="27.75" customHeight="1" thickBot="1" x14ac:dyDescent="0.2">
      <c r="B53" s="1192" t="s">
        <v>46</v>
      </c>
      <c r="C53" s="1193"/>
      <c r="D53" s="110"/>
      <c r="E53" s="1194" t="s">
        <v>47</v>
      </c>
      <c r="F53" s="1194"/>
      <c r="G53" s="1194"/>
      <c r="H53" s="1195"/>
      <c r="I53" s="361">
        <v>-5274</v>
      </c>
      <c r="J53" s="362">
        <v>-849</v>
      </c>
      <c r="K53" s="362">
        <v>-127</v>
      </c>
      <c r="L53" s="362">
        <v>423</v>
      </c>
      <c r="M53" s="363">
        <v>1304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HfDnSj4zv+FBBZ/3S62xOXIr4s74kA7sjechXnG13QfgjjsvCf2nW/9BZkLhVitJWfqFfj+rdREK/zKjwP3ww==" saltValue="zSXm26IKgvXrIdlwmTw0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712</v>
      </c>
      <c r="G55" s="122">
        <v>1272</v>
      </c>
      <c r="H55" s="123">
        <v>1293</v>
      </c>
    </row>
    <row r="56" spans="2:8" ht="52.5" customHeight="1" x14ac:dyDescent="0.15">
      <c r="B56" s="124"/>
      <c r="C56" s="1213" t="s">
        <v>51</v>
      </c>
      <c r="D56" s="1213"/>
      <c r="E56" s="1214"/>
      <c r="F56" s="125">
        <v>1</v>
      </c>
      <c r="G56" s="125">
        <v>144</v>
      </c>
      <c r="H56" s="126">
        <v>144</v>
      </c>
    </row>
    <row r="57" spans="2:8" ht="53.25" customHeight="1" x14ac:dyDescent="0.15">
      <c r="B57" s="124"/>
      <c r="C57" s="1215" t="s">
        <v>52</v>
      </c>
      <c r="D57" s="1215"/>
      <c r="E57" s="1216"/>
      <c r="F57" s="127">
        <v>4598</v>
      </c>
      <c r="G57" s="127">
        <v>3772</v>
      </c>
      <c r="H57" s="128">
        <v>3038</v>
      </c>
    </row>
    <row r="58" spans="2:8" ht="45.75" customHeight="1" x14ac:dyDescent="0.15">
      <c r="B58" s="129"/>
      <c r="C58" s="1203" t="s">
        <v>591</v>
      </c>
      <c r="D58" s="1204"/>
      <c r="E58" s="1205"/>
      <c r="F58" s="130">
        <v>3134</v>
      </c>
      <c r="G58" s="130">
        <v>2216</v>
      </c>
      <c r="H58" s="131">
        <v>1413</v>
      </c>
    </row>
    <row r="59" spans="2:8" ht="45.75" customHeight="1" x14ac:dyDescent="0.15">
      <c r="B59" s="129"/>
      <c r="C59" s="1203" t="s">
        <v>592</v>
      </c>
      <c r="D59" s="1204"/>
      <c r="E59" s="1205"/>
      <c r="F59" s="130">
        <v>704</v>
      </c>
      <c r="G59" s="130">
        <v>702</v>
      </c>
      <c r="H59" s="131">
        <v>620</v>
      </c>
    </row>
    <row r="60" spans="2:8" ht="45.75" customHeight="1" x14ac:dyDescent="0.15">
      <c r="B60" s="129"/>
      <c r="C60" s="1203" t="s">
        <v>593</v>
      </c>
      <c r="D60" s="1204"/>
      <c r="E60" s="1205"/>
      <c r="F60" s="130">
        <v>200</v>
      </c>
      <c r="G60" s="130">
        <v>250</v>
      </c>
      <c r="H60" s="131">
        <v>300</v>
      </c>
    </row>
    <row r="61" spans="2:8" ht="45.75" customHeight="1" x14ac:dyDescent="0.15">
      <c r="B61" s="129"/>
      <c r="C61" s="1203" t="s">
        <v>594</v>
      </c>
      <c r="D61" s="1204"/>
      <c r="E61" s="1205"/>
      <c r="F61" s="130">
        <v>142</v>
      </c>
      <c r="G61" s="130">
        <v>163</v>
      </c>
      <c r="H61" s="131">
        <v>210</v>
      </c>
    </row>
    <row r="62" spans="2:8" ht="45.75" customHeight="1" thickBot="1" x14ac:dyDescent="0.2">
      <c r="B62" s="132"/>
      <c r="C62" s="1206" t="s">
        <v>595</v>
      </c>
      <c r="D62" s="1207"/>
      <c r="E62" s="1208"/>
      <c r="F62" s="133">
        <v>213</v>
      </c>
      <c r="G62" s="133">
        <v>193</v>
      </c>
      <c r="H62" s="134">
        <v>193</v>
      </c>
    </row>
    <row r="63" spans="2:8" ht="52.5" customHeight="1" thickBot="1" x14ac:dyDescent="0.2">
      <c r="B63" s="135"/>
      <c r="C63" s="1209" t="s">
        <v>53</v>
      </c>
      <c r="D63" s="1209"/>
      <c r="E63" s="1210"/>
      <c r="F63" s="136">
        <v>5311</v>
      </c>
      <c r="G63" s="136">
        <v>5188</v>
      </c>
      <c r="H63" s="137">
        <v>4475</v>
      </c>
    </row>
    <row r="64" spans="2:8" x14ac:dyDescent="0.15"/>
  </sheetData>
  <sheetProtection algorithmName="SHA-512" hashValue="wElE/oBtqNvaJEqCQdEWqV1YOOmG005hRCZm8CT69tu/8Z+gprlnUxe7gK2gWvOmvrIfUOylzW7az9vDbgiDrg==" saltValue="RaeugcIu65ls7oEyAasF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182954</v>
      </c>
      <c r="E3" s="156"/>
      <c r="F3" s="157">
        <v>73475</v>
      </c>
      <c r="G3" s="158"/>
      <c r="H3" s="159"/>
    </row>
    <row r="4" spans="1:8" x14ac:dyDescent="0.15">
      <c r="A4" s="160"/>
      <c r="B4" s="161"/>
      <c r="C4" s="162"/>
      <c r="D4" s="163">
        <v>111826</v>
      </c>
      <c r="E4" s="164"/>
      <c r="F4" s="165">
        <v>43072</v>
      </c>
      <c r="G4" s="166"/>
      <c r="H4" s="167"/>
    </row>
    <row r="5" spans="1:8" x14ac:dyDescent="0.15">
      <c r="A5" s="148" t="s">
        <v>555</v>
      </c>
      <c r="B5" s="153"/>
      <c r="C5" s="154"/>
      <c r="D5" s="155">
        <v>268579</v>
      </c>
      <c r="E5" s="156"/>
      <c r="F5" s="157">
        <v>87464</v>
      </c>
      <c r="G5" s="158"/>
      <c r="H5" s="159"/>
    </row>
    <row r="6" spans="1:8" x14ac:dyDescent="0.15">
      <c r="A6" s="160"/>
      <c r="B6" s="161"/>
      <c r="C6" s="162"/>
      <c r="D6" s="163">
        <v>138536</v>
      </c>
      <c r="E6" s="164"/>
      <c r="F6" s="165">
        <v>47479</v>
      </c>
      <c r="G6" s="166"/>
      <c r="H6" s="167"/>
    </row>
    <row r="7" spans="1:8" x14ac:dyDescent="0.15">
      <c r="A7" s="148" t="s">
        <v>556</v>
      </c>
      <c r="B7" s="153"/>
      <c r="C7" s="154"/>
      <c r="D7" s="155">
        <v>191414</v>
      </c>
      <c r="E7" s="156"/>
      <c r="F7" s="157">
        <v>96248</v>
      </c>
      <c r="G7" s="158"/>
      <c r="H7" s="159"/>
    </row>
    <row r="8" spans="1:8" x14ac:dyDescent="0.15">
      <c r="A8" s="160"/>
      <c r="B8" s="161"/>
      <c r="C8" s="162"/>
      <c r="D8" s="163">
        <v>83472</v>
      </c>
      <c r="E8" s="164"/>
      <c r="F8" s="165">
        <v>55768</v>
      </c>
      <c r="G8" s="166"/>
      <c r="H8" s="167"/>
    </row>
    <row r="9" spans="1:8" x14ac:dyDescent="0.15">
      <c r="A9" s="148" t="s">
        <v>557</v>
      </c>
      <c r="B9" s="153"/>
      <c r="C9" s="154"/>
      <c r="D9" s="155">
        <v>142465</v>
      </c>
      <c r="E9" s="156"/>
      <c r="F9" s="157">
        <v>76413</v>
      </c>
      <c r="G9" s="158"/>
      <c r="H9" s="159"/>
    </row>
    <row r="10" spans="1:8" x14ac:dyDescent="0.15">
      <c r="A10" s="160"/>
      <c r="B10" s="161"/>
      <c r="C10" s="162"/>
      <c r="D10" s="163">
        <v>68332</v>
      </c>
      <c r="E10" s="164"/>
      <c r="F10" s="165">
        <v>39658</v>
      </c>
      <c r="G10" s="166"/>
      <c r="H10" s="167"/>
    </row>
    <row r="11" spans="1:8" x14ac:dyDescent="0.15">
      <c r="A11" s="148" t="s">
        <v>558</v>
      </c>
      <c r="B11" s="153"/>
      <c r="C11" s="154"/>
      <c r="D11" s="155">
        <v>135983</v>
      </c>
      <c r="E11" s="156"/>
      <c r="F11" s="157">
        <v>66481</v>
      </c>
      <c r="G11" s="158"/>
      <c r="H11" s="159"/>
    </row>
    <row r="12" spans="1:8" x14ac:dyDescent="0.15">
      <c r="A12" s="160"/>
      <c r="B12" s="161"/>
      <c r="C12" s="168"/>
      <c r="D12" s="163">
        <v>63720</v>
      </c>
      <c r="E12" s="164"/>
      <c r="F12" s="165">
        <v>36120</v>
      </c>
      <c r="G12" s="166"/>
      <c r="H12" s="167"/>
    </row>
    <row r="13" spans="1:8" x14ac:dyDescent="0.15">
      <c r="A13" s="148"/>
      <c r="B13" s="153"/>
      <c r="C13" s="169"/>
      <c r="D13" s="170">
        <v>184279</v>
      </c>
      <c r="E13" s="171"/>
      <c r="F13" s="172">
        <v>80016</v>
      </c>
      <c r="G13" s="173"/>
      <c r="H13" s="159"/>
    </row>
    <row r="14" spans="1:8" x14ac:dyDescent="0.15">
      <c r="A14" s="160"/>
      <c r="B14" s="161"/>
      <c r="C14" s="162"/>
      <c r="D14" s="163">
        <v>93177</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11.2</v>
      </c>
      <c r="C19" s="174">
        <f>ROUND(VALUE(SUBSTITUTE(実質収支比率等に係る経年分析!G$48,"▲","-")),2)</f>
        <v>9.9</v>
      </c>
      <c r="D19" s="174">
        <f>ROUND(VALUE(SUBSTITUTE(実質収支比率等に係る経年分析!H$48,"▲","-")),2)</f>
        <v>4.62</v>
      </c>
      <c r="E19" s="174">
        <f>ROUND(VALUE(SUBSTITUTE(実質収支比率等に係る経年分析!I$48,"▲","-")),2)</f>
        <v>8.85</v>
      </c>
      <c r="F19" s="174">
        <f>ROUND(VALUE(SUBSTITUTE(実質収支比率等に係る経年分析!J$48,"▲","-")),2)</f>
        <v>6.45</v>
      </c>
    </row>
    <row r="20" spans="1:11" x14ac:dyDescent="0.15">
      <c r="A20" s="174" t="s">
        <v>57</v>
      </c>
      <c r="B20" s="174">
        <f>ROUND(VALUE(SUBSTITUTE(実質収支比率等に係る経年分析!F$47,"▲","-")),2)</f>
        <v>13.8</v>
      </c>
      <c r="C20" s="174">
        <f>ROUND(VALUE(SUBSTITUTE(実質収支比率等に係る経年分析!G$47,"▲","-")),2)</f>
        <v>8.82</v>
      </c>
      <c r="D20" s="174">
        <f>ROUND(VALUE(SUBSTITUTE(実質収支比率等に係る経年分析!H$47,"▲","-")),2)</f>
        <v>12.54</v>
      </c>
      <c r="E20" s="174">
        <f>ROUND(VALUE(SUBSTITUTE(実質収支比率等に係る経年分析!I$47,"▲","-")),2)</f>
        <v>21.07</v>
      </c>
      <c r="F20" s="174">
        <f>ROUND(VALUE(SUBSTITUTE(実質収支比率等に係る経年分析!J$47,"▲","-")),2)</f>
        <v>22.78</v>
      </c>
    </row>
    <row r="21" spans="1:11" x14ac:dyDescent="0.15">
      <c r="A21" s="174" t="s">
        <v>58</v>
      </c>
      <c r="B21" s="174">
        <f>IF(ISNUMBER(VALUE(SUBSTITUTE(実質収支比率等に係る経年分析!F$49,"▲","-"))),ROUND(VALUE(SUBSTITUTE(実質収支比率等に係る経年分析!F$49,"▲","-")),2),NA())</f>
        <v>4.13</v>
      </c>
      <c r="C21" s="174">
        <f>IF(ISNUMBER(VALUE(SUBSTITUTE(実質収支比率等に係る経年分析!G$49,"▲","-"))),ROUND(VALUE(SUBSTITUTE(実質収支比率等に係る経年分析!G$49,"▲","-")),2),NA())</f>
        <v>-6.21</v>
      </c>
      <c r="D21" s="174">
        <f>IF(ISNUMBER(VALUE(SUBSTITUTE(実質収支比率等に係る経年分析!H$49,"▲","-"))),ROUND(VALUE(SUBSTITUTE(実質収支比率等に係る経年分析!H$49,"▲","-")),2),NA())</f>
        <v>-0.86</v>
      </c>
      <c r="E21" s="174">
        <f>IF(ISNUMBER(VALUE(SUBSTITUTE(実質収支比率等に係る経年分析!I$49,"▲","-"))),ROUND(VALUE(SUBSTITUTE(実質収支比率等に係る経年分析!I$49,"▲","-")),2),NA())</f>
        <v>13.78</v>
      </c>
      <c r="F21" s="174">
        <f>IF(ISNUMBER(VALUE(SUBSTITUTE(実質収支比率等に係る経年分析!J$49,"▲","-"))),ROUND(VALUE(SUBSTITUTE(実質収支比率等に係る経年分析!J$49,"▲","-")),2),NA())</f>
        <v>-2.58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1.68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0.14000000000000001</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0.04</v>
      </c>
      <c r="E28" s="175" t="e">
        <f>IF(ROUND(VALUE(SUBSTITUTE(連結実質赤字比率に係る赤字・黒字の構成分析!G$42,"▲", "-")), 2) &gt;= 0, ABS(ROUND(VALUE(SUBSTITUTE(連結実質赤字比率に係る赤字・黒字の構成分析!G$42,"▲", "-")), 2)), NA())</f>
        <v>#N/A</v>
      </c>
      <c r="F28" s="175">
        <f>IF(ROUND(VALUE(SUBSTITUTE(連結実質赤字比率に係る赤字・黒字の構成分析!H$42,"▲", "-")), 2) &lt; 0, ABS(ROUND(VALUE(SUBSTITUTE(連結実質赤字比率に係る赤字・黒字の構成分析!H$42,"▲", "-")), 2)), NA())</f>
        <v>0.25</v>
      </c>
      <c r="G28" s="175" t="e">
        <f>IF(ROUND(VALUE(SUBSTITUTE(連結実質赤字比率に係る赤字・黒字の構成分析!H$42,"▲", "-")), 2) &gt;= 0, ABS(ROUND(VALUE(SUBSTITUTE(連結実質赤字比率に係る赤字・黒字の構成分析!H$42,"▲", "-")), 2)), NA())</f>
        <v>#N/A</v>
      </c>
      <c r="H28" s="175">
        <f>IF(ROUND(VALUE(SUBSTITUTE(連結実質赤字比率に係る赤字・黒字の構成分析!I$42,"▲", "-")), 2) &lt; 0, ABS(ROUND(VALUE(SUBSTITUTE(連結実質赤字比率に係る赤字・黒字の構成分析!I$42,"▲", "-")), 2)), NA())</f>
        <v>0.01</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育英奨学資金特別会計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温泉供給事業特別会計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0.87</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2.2000000000000002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2.19</v>
      </c>
    </row>
    <row r="34" spans="1:16" x14ac:dyDescent="0.15">
      <c r="A34" s="175" t="str">
        <f>IF(連結実質赤字比率に係る赤字・黒字の構成分析!C$36="",NA(),連結実質赤字比率に係る赤字・黒字の構成分析!C$36)</f>
        <v>宅地造成事業特別会計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2.2400000000000002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9.5299999999999994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9.8699999999999992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4.59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6.42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569</v>
      </c>
      <c r="E42" s="176"/>
      <c r="F42" s="176"/>
      <c r="G42" s="176">
        <f>'実質公債費比率（分子）の構造'!L$52</f>
        <v>567</v>
      </c>
      <c r="H42" s="176"/>
      <c r="I42" s="176"/>
      <c r="J42" s="176">
        <f>'実質公債費比率（分子）の構造'!M$52</f>
        <v>568</v>
      </c>
      <c r="K42" s="176"/>
      <c r="L42" s="176"/>
      <c r="M42" s="176">
        <f>'実質公債費比率（分子）の構造'!N$52</f>
        <v>578</v>
      </c>
      <c r="N42" s="176"/>
      <c r="O42" s="176"/>
      <c r="P42" s="176">
        <f>'実質公債費比率（分子）の構造'!O$52</f>
        <v>523</v>
      </c>
    </row>
    <row r="43" spans="1:16" x14ac:dyDescent="0.15">
      <c r="A43" s="176" t="s">
        <v>66</v>
      </c>
      <c r="B43" s="176">
        <f>'実質公債費比率（分子）の構造'!K$51</f>
        <v>0</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f>'実質公債費比率（分子）の構造'!M$50</f>
        <v>11</v>
      </c>
      <c r="I44" s="176"/>
      <c r="J44" s="176"/>
      <c r="K44" s="176">
        <f>'実質公債費比率（分子）の構造'!N$50</f>
        <v>23</v>
      </c>
      <c r="L44" s="176"/>
      <c r="M44" s="176"/>
      <c r="N44" s="176">
        <f>'実質公債費比率（分子）の構造'!O$50</f>
        <v>23</v>
      </c>
      <c r="O44" s="176"/>
      <c r="P44" s="176"/>
    </row>
    <row r="45" spans="1:16" x14ac:dyDescent="0.15">
      <c r="A45" s="176" t="s">
        <v>68</v>
      </c>
      <c r="B45" s="176">
        <f>'実質公債費比率（分子）の構造'!K$49</f>
        <v>30</v>
      </c>
      <c r="C45" s="176"/>
      <c r="D45" s="176"/>
      <c r="E45" s="176">
        <f>'実質公債費比率（分子）の構造'!L$49</f>
        <v>28</v>
      </c>
      <c r="F45" s="176"/>
      <c r="G45" s="176"/>
      <c r="H45" s="176">
        <f>'実質公債費比率（分子）の構造'!M$49</f>
        <v>60</v>
      </c>
      <c r="I45" s="176"/>
      <c r="J45" s="176"/>
      <c r="K45" s="176">
        <f>'実質公債費比率（分子）の構造'!N$49</f>
        <v>52</v>
      </c>
      <c r="L45" s="176"/>
      <c r="M45" s="176"/>
      <c r="N45" s="176">
        <f>'実質公債費比率（分子）の構造'!O$49</f>
        <v>50</v>
      </c>
      <c r="O45" s="176"/>
      <c r="P45" s="176"/>
    </row>
    <row r="46" spans="1:16" x14ac:dyDescent="0.15">
      <c r="A46" s="176" t="s">
        <v>69</v>
      </c>
      <c r="B46" s="176">
        <f>'実質公債費比率（分子）の構造'!K$48</f>
        <v>50</v>
      </c>
      <c r="C46" s="176"/>
      <c r="D46" s="176"/>
      <c r="E46" s="176">
        <f>'実質公債費比率（分子）の構造'!L$48</f>
        <v>51</v>
      </c>
      <c r="F46" s="176"/>
      <c r="G46" s="176"/>
      <c r="H46" s="176">
        <f>'実質公債費比率（分子）の構造'!M$48</f>
        <v>50</v>
      </c>
      <c r="I46" s="176"/>
      <c r="J46" s="176"/>
      <c r="K46" s="176">
        <f>'実質公債費比率（分子）の構造'!N$48</f>
        <v>93</v>
      </c>
      <c r="L46" s="176"/>
      <c r="M46" s="176"/>
      <c r="N46" s="176">
        <f>'実質公債費比率（分子）の構造'!O$48</f>
        <v>90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874</v>
      </c>
      <c r="C49" s="176"/>
      <c r="D49" s="176"/>
      <c r="E49" s="176">
        <f>'実質公債費比率（分子）の構造'!L$45</f>
        <v>873</v>
      </c>
      <c r="F49" s="176"/>
      <c r="G49" s="176"/>
      <c r="H49" s="176">
        <f>'実質公債費比率（分子）の構造'!M$45</f>
        <v>882</v>
      </c>
      <c r="I49" s="176"/>
      <c r="J49" s="176"/>
      <c r="K49" s="176">
        <f>'実質公債費比率（分子）の構造'!N$45</f>
        <v>889</v>
      </c>
      <c r="L49" s="176"/>
      <c r="M49" s="176"/>
      <c r="N49" s="176">
        <f>'実質公債費比率（分子）の構造'!O$45</f>
        <v>843</v>
      </c>
      <c r="O49" s="176"/>
      <c r="P49" s="176"/>
    </row>
    <row r="50" spans="1:16" x14ac:dyDescent="0.15">
      <c r="A50" s="176" t="s">
        <v>73</v>
      </c>
      <c r="B50" s="176" t="e">
        <f>NA()</f>
        <v>#N/A</v>
      </c>
      <c r="C50" s="176">
        <f>IF(ISNUMBER('実質公債費比率（分子）の構造'!K$53),'実質公債費比率（分子）の構造'!K$53,NA())</f>
        <v>385</v>
      </c>
      <c r="D50" s="176" t="e">
        <f>NA()</f>
        <v>#N/A</v>
      </c>
      <c r="E50" s="176" t="e">
        <f>NA()</f>
        <v>#N/A</v>
      </c>
      <c r="F50" s="176">
        <f>IF(ISNUMBER('実質公債費比率（分子）の構造'!L$53),'実質公債費比率（分子）の構造'!L$53,NA())</f>
        <v>385</v>
      </c>
      <c r="G50" s="176" t="e">
        <f>NA()</f>
        <v>#N/A</v>
      </c>
      <c r="H50" s="176" t="e">
        <f>NA()</f>
        <v>#N/A</v>
      </c>
      <c r="I50" s="176">
        <f>IF(ISNUMBER('実質公債費比率（分子）の構造'!M$53),'実質公債費比率（分子）の構造'!M$53,NA())</f>
        <v>435</v>
      </c>
      <c r="J50" s="176" t="e">
        <f>NA()</f>
        <v>#N/A</v>
      </c>
      <c r="K50" s="176" t="e">
        <f>NA()</f>
        <v>#N/A</v>
      </c>
      <c r="L50" s="176">
        <f>IF(ISNUMBER('実質公債費比率（分子）の構造'!N$53),'実質公債費比率（分子）の構造'!N$53,NA())</f>
        <v>479</v>
      </c>
      <c r="M50" s="176" t="e">
        <f>NA()</f>
        <v>#N/A</v>
      </c>
      <c r="N50" s="176" t="e">
        <f>NA()</f>
        <v>#N/A</v>
      </c>
      <c r="O50" s="176">
        <f>IF(ISNUMBER('実質公債費比率（分子）の構造'!O$53),'実質公債費比率（分子）の構造'!O$53,NA())</f>
        <v>483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6407</v>
      </c>
      <c r="E56" s="175"/>
      <c r="F56" s="175"/>
      <c r="G56" s="175">
        <f>'将来負担比率（分子）の構造'!J$52</f>
        <v>6552</v>
      </c>
      <c r="H56" s="175"/>
      <c r="I56" s="175"/>
      <c r="J56" s="175">
        <f>'将来負担比率（分子）の構造'!K$52</f>
        <v>6808</v>
      </c>
      <c r="K56" s="175"/>
      <c r="L56" s="175"/>
      <c r="M56" s="175">
        <f>'将来負担比率（分子）の構造'!L$52</f>
        <v>6845</v>
      </c>
      <c r="N56" s="175"/>
      <c r="O56" s="175"/>
      <c r="P56" s="175">
        <f>'将来負担比率（分子）の構造'!M$52</f>
        <v>6666</v>
      </c>
    </row>
    <row r="57" spans="1:16" x14ac:dyDescent="0.15">
      <c r="A57" s="175" t="s">
        <v>44</v>
      </c>
      <c r="B57" s="175"/>
      <c r="C57" s="175"/>
      <c r="D57" s="175">
        <f>'将来負担比率（分子）の構造'!I$51</f>
        <v>7</v>
      </c>
      <c r="E57" s="175"/>
      <c r="F57" s="175"/>
      <c r="G57" s="175">
        <f>'将来負担比率（分子）の構造'!J$51</f>
        <v>5</v>
      </c>
      <c r="H57" s="175"/>
      <c r="I57" s="175"/>
      <c r="J57" s="175">
        <f>'将来負担比率（分子）の構造'!K$51</f>
        <v>3</v>
      </c>
      <c r="K57" s="175"/>
      <c r="L57" s="175"/>
      <c r="M57" s="175">
        <f>'将来負担比率（分子）の構造'!L$51</f>
        <v>2</v>
      </c>
      <c r="N57" s="175"/>
      <c r="O57" s="175"/>
      <c r="P57" s="175">
        <f>'将来負担比率（分子）の構造'!M$51</f>
        <v>1</v>
      </c>
    </row>
    <row r="58" spans="1:16" x14ac:dyDescent="0.15">
      <c r="A58" s="175" t="s">
        <v>43</v>
      </c>
      <c r="B58" s="175"/>
      <c r="C58" s="175"/>
      <c r="D58" s="175">
        <f>'将来負担比率（分子）の構造'!I$50</f>
        <v>10783</v>
      </c>
      <c r="E58" s="175"/>
      <c r="F58" s="175"/>
      <c r="G58" s="175">
        <f>'将来負担比率（分子）の構造'!J$50</f>
        <v>5785</v>
      </c>
      <c r="H58" s="175"/>
      <c r="I58" s="175"/>
      <c r="J58" s="175">
        <f>'将来負担比率（分子）の構造'!K$50</f>
        <v>5440</v>
      </c>
      <c r="K58" s="175"/>
      <c r="L58" s="175"/>
      <c r="M58" s="175">
        <f>'将来負担比率（分子）の構造'!L$50</f>
        <v>5353</v>
      </c>
      <c r="N58" s="175"/>
      <c r="O58" s="175"/>
      <c r="P58" s="175">
        <f>'将来負担比率（分子）の構造'!M$50</f>
        <v>4640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2501</v>
      </c>
      <c r="C62" s="175"/>
      <c r="D62" s="175"/>
      <c r="E62" s="175">
        <f>'将来負担比率（分子）の構造'!J$45</f>
        <v>2542</v>
      </c>
      <c r="F62" s="175"/>
      <c r="G62" s="175"/>
      <c r="H62" s="175">
        <f>'将来負担比率（分子）の構造'!K$45</f>
        <v>2526</v>
      </c>
      <c r="I62" s="175"/>
      <c r="J62" s="175"/>
      <c r="K62" s="175">
        <f>'将来負担比率（分子）の構造'!L$45</f>
        <v>2523</v>
      </c>
      <c r="L62" s="175"/>
      <c r="M62" s="175"/>
      <c r="N62" s="175">
        <f>'将来負担比率（分子）の構造'!M$45</f>
        <v>2499</v>
      </c>
      <c r="O62" s="175"/>
      <c r="P62" s="175"/>
    </row>
    <row r="63" spans="1:16" x14ac:dyDescent="0.15">
      <c r="A63" s="175" t="s">
        <v>36</v>
      </c>
      <c r="B63" s="175">
        <f>'将来負担比率（分子）の構造'!I$44</f>
        <v>388</v>
      </c>
      <c r="C63" s="175"/>
      <c r="D63" s="175"/>
      <c r="E63" s="175">
        <f>'将来負担比率（分子）の構造'!J$44</f>
        <v>368</v>
      </c>
      <c r="F63" s="175"/>
      <c r="G63" s="175"/>
      <c r="H63" s="175">
        <f>'将来負担比率（分子）の構造'!K$44</f>
        <v>323</v>
      </c>
      <c r="I63" s="175"/>
      <c r="J63" s="175"/>
      <c r="K63" s="175">
        <f>'将来負担比率（分子）の構造'!L$44</f>
        <v>319</v>
      </c>
      <c r="L63" s="175"/>
      <c r="M63" s="175"/>
      <c r="N63" s="175">
        <f>'将来負担比率（分子）の構造'!M$44</f>
        <v>296</v>
      </c>
      <c r="O63" s="175"/>
      <c r="P63" s="175"/>
    </row>
    <row r="64" spans="1:16" x14ac:dyDescent="0.15">
      <c r="A64" s="175" t="s">
        <v>35</v>
      </c>
      <c r="B64" s="175">
        <f>'将来負担比率（分子）の構造'!I$43</f>
        <v>593</v>
      </c>
      <c r="C64" s="175"/>
      <c r="D64" s="175"/>
      <c r="E64" s="175">
        <f>'将来負担比率（分子）の構造'!J$43</f>
        <v>152</v>
      </c>
      <c r="F64" s="175"/>
      <c r="G64" s="175"/>
      <c r="H64" s="175">
        <f>'将来負担比率（分子）の構造'!K$43</f>
        <v>381</v>
      </c>
      <c r="I64" s="175"/>
      <c r="J64" s="175"/>
      <c r="K64" s="175">
        <f>'将来負担比率（分子）の構造'!L$43</f>
        <v>583</v>
      </c>
      <c r="L64" s="175"/>
      <c r="M64" s="175"/>
      <c r="N64" s="175">
        <f>'将来負担比率（分子）の構造'!M$43</f>
        <v>517</v>
      </c>
      <c r="O64" s="175"/>
      <c r="P64" s="175"/>
    </row>
    <row r="65" spans="1:16" x14ac:dyDescent="0.15">
      <c r="A65" s="175" t="s">
        <v>34</v>
      </c>
      <c r="B65" s="175">
        <f>'将来負担比率（分子）の構造'!I$42</f>
        <v>340</v>
      </c>
      <c r="C65" s="175"/>
      <c r="D65" s="175"/>
      <c r="E65" s="175" t="str">
        <f>'将来負担比率（分子）の構造'!J$42</f>
        <v>-</v>
      </c>
      <c r="F65" s="175"/>
      <c r="G65" s="175"/>
      <c r="H65" s="175">
        <f>'将来負担比率（分子）の構造'!K$42</f>
        <v>429</v>
      </c>
      <c r="I65" s="175"/>
      <c r="J65" s="175"/>
      <c r="K65" s="175">
        <f>'将来負担比率（分子）の構造'!L$42</f>
        <v>415</v>
      </c>
      <c r="L65" s="175"/>
      <c r="M65" s="175"/>
      <c r="N65" s="175">
        <f>'将来負担比率（分子）の構造'!M$42</f>
        <v>401</v>
      </c>
      <c r="O65" s="175"/>
      <c r="P65" s="175"/>
    </row>
    <row r="66" spans="1:16" x14ac:dyDescent="0.15">
      <c r="A66" s="175" t="s">
        <v>33</v>
      </c>
      <c r="B66" s="175">
        <f>'将来負担比率（分子）の構造'!I$41</f>
        <v>8101</v>
      </c>
      <c r="C66" s="175"/>
      <c r="D66" s="175"/>
      <c r="E66" s="175">
        <f>'将来負担比率（分子）の構造'!J$41</f>
        <v>8432</v>
      </c>
      <c r="F66" s="175"/>
      <c r="G66" s="175"/>
      <c r="H66" s="175">
        <f>'将来負担比率（分子）の構造'!K$41</f>
        <v>8465</v>
      </c>
      <c r="I66" s="175"/>
      <c r="J66" s="175"/>
      <c r="K66" s="175">
        <f>'将来負担比率（分子）の構造'!L$41</f>
        <v>8783</v>
      </c>
      <c r="L66" s="175"/>
      <c r="M66" s="175"/>
      <c r="N66" s="175">
        <f>'将来負担比率（分子）の構造'!M$41</f>
        <v>8897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423</v>
      </c>
      <c r="M67" s="175" t="e">
        <f>NA()</f>
        <v>#N/A</v>
      </c>
      <c r="N67" s="175" t="e">
        <f>NA()</f>
        <v>#N/A</v>
      </c>
      <c r="O67" s="175">
        <f>IF(ISNUMBER('将来負担比率（分子）の構造'!M$53), IF('将来負担比率（分子）の構造'!M$53 &lt; 0, 0, '将来負担比率（分子）の構造'!M$53), NA())</f>
        <v>1304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712</v>
      </c>
      <c r="C72" s="179">
        <f>基金残高に係る経年分析!G55</f>
        <v>1272</v>
      </c>
      <c r="D72" s="179">
        <f>基金残高に係る経年分析!H55</f>
        <v>1293</v>
      </c>
    </row>
    <row r="73" spans="1:16" x14ac:dyDescent="0.15">
      <c r="A73" s="178" t="s">
        <v>80</v>
      </c>
      <c r="B73" s="179">
        <f>基金残高に係る経年分析!F56</f>
        <v>1</v>
      </c>
      <c r="C73" s="179">
        <f>基金残高に係る経年分析!G56</f>
        <v>144</v>
      </c>
      <c r="D73" s="179">
        <f>基金残高に係る経年分析!H56</f>
        <v>144</v>
      </c>
    </row>
    <row r="74" spans="1:16" x14ac:dyDescent="0.15">
      <c r="A74" s="178" t="s">
        <v>81</v>
      </c>
      <c r="B74" s="179">
        <f>基金残高に係る経年分析!F57</f>
        <v>4598</v>
      </c>
      <c r="C74" s="179">
        <f>基金残高に係る経年分析!G57</f>
        <v>3772</v>
      </c>
      <c r="D74" s="179">
        <f>基金残高に係る経年分析!H57</f>
        <v>3038</v>
      </c>
    </row>
  </sheetData>
  <sheetProtection algorithmName="SHA-512" hashValue="hw/8trhu1DYI1v7ixmOLd1FTu7Suh3VCTuJvW6uOmZDnioTiXlb3bpRF+QqoiEti/lxlzt6m4qcUDwY6hRn9NA==" saltValue="gGtxGdYPV92SRSNsPPxv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4062786</v>
      </c>
      <c r="S5" s="674"/>
      <c r="T5" s="674"/>
      <c r="U5" s="674"/>
      <c r="V5" s="674"/>
      <c r="W5" s="674"/>
      <c r="X5" s="674"/>
      <c r="Y5" s="702"/>
      <c r="Z5" s="715">
        <v>29.1</v>
      </c>
      <c r="AA5" s="715"/>
      <c r="AB5" s="715"/>
      <c r="AC5" s="715"/>
      <c r="AD5" s="716">
        <v>4062786</v>
      </c>
      <c r="AE5" s="716"/>
      <c r="AF5" s="716"/>
      <c r="AG5" s="716"/>
      <c r="AH5" s="716"/>
      <c r="AI5" s="716"/>
      <c r="AJ5" s="716"/>
      <c r="AK5" s="716"/>
      <c r="AL5" s="703">
        <v>65.400000000000006</v>
      </c>
      <c r="AM5" s="686"/>
      <c r="AN5" s="686"/>
      <c r="AO5" s="704"/>
      <c r="AP5" s="676" t="s">
        <v>230</v>
      </c>
      <c r="AQ5" s="677"/>
      <c r="AR5" s="677"/>
      <c r="AS5" s="677"/>
      <c r="AT5" s="677"/>
      <c r="AU5" s="677"/>
      <c r="AV5" s="677"/>
      <c r="AW5" s="677"/>
      <c r="AX5" s="677"/>
      <c r="AY5" s="677"/>
      <c r="AZ5" s="677"/>
      <c r="BA5" s="677"/>
      <c r="BB5" s="677"/>
      <c r="BC5" s="677"/>
      <c r="BD5" s="677"/>
      <c r="BE5" s="677"/>
      <c r="BF5" s="678"/>
      <c r="BG5" s="627">
        <v>4056861</v>
      </c>
      <c r="BH5" s="628"/>
      <c r="BI5" s="628"/>
      <c r="BJ5" s="628"/>
      <c r="BK5" s="628"/>
      <c r="BL5" s="628"/>
      <c r="BM5" s="628"/>
      <c r="BN5" s="629"/>
      <c r="BO5" s="663">
        <v>99.9</v>
      </c>
      <c r="BP5" s="663"/>
      <c r="BQ5" s="663"/>
      <c r="BR5" s="663"/>
      <c r="BS5" s="664" t="s">
        <v>139</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114744</v>
      </c>
      <c r="S6" s="628"/>
      <c r="T6" s="628"/>
      <c r="U6" s="628"/>
      <c r="V6" s="628"/>
      <c r="W6" s="628"/>
      <c r="X6" s="628"/>
      <c r="Y6" s="629"/>
      <c r="Z6" s="663">
        <v>0.8</v>
      </c>
      <c r="AA6" s="663"/>
      <c r="AB6" s="663"/>
      <c r="AC6" s="663"/>
      <c r="AD6" s="664">
        <v>114744</v>
      </c>
      <c r="AE6" s="664"/>
      <c r="AF6" s="664"/>
      <c r="AG6" s="664"/>
      <c r="AH6" s="664"/>
      <c r="AI6" s="664"/>
      <c r="AJ6" s="664"/>
      <c r="AK6" s="664"/>
      <c r="AL6" s="630">
        <v>1.8</v>
      </c>
      <c r="AM6" s="631"/>
      <c r="AN6" s="631"/>
      <c r="AO6" s="665"/>
      <c r="AP6" s="624" t="s">
        <v>235</v>
      </c>
      <c r="AQ6" s="625"/>
      <c r="AR6" s="625"/>
      <c r="AS6" s="625"/>
      <c r="AT6" s="625"/>
      <c r="AU6" s="625"/>
      <c r="AV6" s="625"/>
      <c r="AW6" s="625"/>
      <c r="AX6" s="625"/>
      <c r="AY6" s="625"/>
      <c r="AZ6" s="625"/>
      <c r="BA6" s="625"/>
      <c r="BB6" s="625"/>
      <c r="BC6" s="625"/>
      <c r="BD6" s="625"/>
      <c r="BE6" s="625"/>
      <c r="BF6" s="626"/>
      <c r="BG6" s="627">
        <v>4056861</v>
      </c>
      <c r="BH6" s="628"/>
      <c r="BI6" s="628"/>
      <c r="BJ6" s="628"/>
      <c r="BK6" s="628"/>
      <c r="BL6" s="628"/>
      <c r="BM6" s="628"/>
      <c r="BN6" s="629"/>
      <c r="BO6" s="663">
        <v>99.9</v>
      </c>
      <c r="BP6" s="663"/>
      <c r="BQ6" s="663"/>
      <c r="BR6" s="663"/>
      <c r="BS6" s="664" t="s">
        <v>236</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101486</v>
      </c>
      <c r="CS6" s="628"/>
      <c r="CT6" s="628"/>
      <c r="CU6" s="628"/>
      <c r="CV6" s="628"/>
      <c r="CW6" s="628"/>
      <c r="CX6" s="628"/>
      <c r="CY6" s="629"/>
      <c r="CZ6" s="703">
        <v>0.8</v>
      </c>
      <c r="DA6" s="686"/>
      <c r="DB6" s="686"/>
      <c r="DC6" s="705"/>
      <c r="DD6" s="633" t="s">
        <v>130</v>
      </c>
      <c r="DE6" s="628"/>
      <c r="DF6" s="628"/>
      <c r="DG6" s="628"/>
      <c r="DH6" s="628"/>
      <c r="DI6" s="628"/>
      <c r="DJ6" s="628"/>
      <c r="DK6" s="628"/>
      <c r="DL6" s="628"/>
      <c r="DM6" s="628"/>
      <c r="DN6" s="628"/>
      <c r="DO6" s="628"/>
      <c r="DP6" s="629"/>
      <c r="DQ6" s="633">
        <v>101486</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1372</v>
      </c>
      <c r="S7" s="628"/>
      <c r="T7" s="628"/>
      <c r="U7" s="628"/>
      <c r="V7" s="628"/>
      <c r="W7" s="628"/>
      <c r="X7" s="628"/>
      <c r="Y7" s="629"/>
      <c r="Z7" s="663">
        <v>0</v>
      </c>
      <c r="AA7" s="663"/>
      <c r="AB7" s="663"/>
      <c r="AC7" s="663"/>
      <c r="AD7" s="664">
        <v>1372</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1292268</v>
      </c>
      <c r="BH7" s="628"/>
      <c r="BI7" s="628"/>
      <c r="BJ7" s="628"/>
      <c r="BK7" s="628"/>
      <c r="BL7" s="628"/>
      <c r="BM7" s="628"/>
      <c r="BN7" s="629"/>
      <c r="BO7" s="663">
        <v>31.8</v>
      </c>
      <c r="BP7" s="663"/>
      <c r="BQ7" s="663"/>
      <c r="BR7" s="663"/>
      <c r="BS7" s="664" t="s">
        <v>130</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3519862</v>
      </c>
      <c r="CS7" s="628"/>
      <c r="CT7" s="628"/>
      <c r="CU7" s="628"/>
      <c r="CV7" s="628"/>
      <c r="CW7" s="628"/>
      <c r="CX7" s="628"/>
      <c r="CY7" s="629"/>
      <c r="CZ7" s="663">
        <v>26.4</v>
      </c>
      <c r="DA7" s="663"/>
      <c r="DB7" s="663"/>
      <c r="DC7" s="663"/>
      <c r="DD7" s="633">
        <v>448000</v>
      </c>
      <c r="DE7" s="628"/>
      <c r="DF7" s="628"/>
      <c r="DG7" s="628"/>
      <c r="DH7" s="628"/>
      <c r="DI7" s="628"/>
      <c r="DJ7" s="628"/>
      <c r="DK7" s="628"/>
      <c r="DL7" s="628"/>
      <c r="DM7" s="628"/>
      <c r="DN7" s="628"/>
      <c r="DO7" s="628"/>
      <c r="DP7" s="629"/>
      <c r="DQ7" s="633">
        <v>2874537</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15309</v>
      </c>
      <c r="S8" s="628"/>
      <c r="T8" s="628"/>
      <c r="U8" s="628"/>
      <c r="V8" s="628"/>
      <c r="W8" s="628"/>
      <c r="X8" s="628"/>
      <c r="Y8" s="629"/>
      <c r="Z8" s="663">
        <v>0.1</v>
      </c>
      <c r="AA8" s="663"/>
      <c r="AB8" s="663"/>
      <c r="AC8" s="663"/>
      <c r="AD8" s="664">
        <v>15309</v>
      </c>
      <c r="AE8" s="664"/>
      <c r="AF8" s="664"/>
      <c r="AG8" s="664"/>
      <c r="AH8" s="664"/>
      <c r="AI8" s="664"/>
      <c r="AJ8" s="664"/>
      <c r="AK8" s="664"/>
      <c r="AL8" s="630">
        <v>0.2</v>
      </c>
      <c r="AM8" s="631"/>
      <c r="AN8" s="631"/>
      <c r="AO8" s="665"/>
      <c r="AP8" s="624" t="s">
        <v>242</v>
      </c>
      <c r="AQ8" s="625"/>
      <c r="AR8" s="625"/>
      <c r="AS8" s="625"/>
      <c r="AT8" s="625"/>
      <c r="AU8" s="625"/>
      <c r="AV8" s="625"/>
      <c r="AW8" s="625"/>
      <c r="AX8" s="625"/>
      <c r="AY8" s="625"/>
      <c r="AZ8" s="625"/>
      <c r="BA8" s="625"/>
      <c r="BB8" s="625"/>
      <c r="BC8" s="625"/>
      <c r="BD8" s="625"/>
      <c r="BE8" s="625"/>
      <c r="BF8" s="626"/>
      <c r="BG8" s="627">
        <v>55002</v>
      </c>
      <c r="BH8" s="628"/>
      <c r="BI8" s="628"/>
      <c r="BJ8" s="628"/>
      <c r="BK8" s="628"/>
      <c r="BL8" s="628"/>
      <c r="BM8" s="628"/>
      <c r="BN8" s="629"/>
      <c r="BO8" s="663">
        <v>1.4</v>
      </c>
      <c r="BP8" s="663"/>
      <c r="BQ8" s="663"/>
      <c r="BR8" s="663"/>
      <c r="BS8" s="664" t="s">
        <v>130</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2803186</v>
      </c>
      <c r="CS8" s="628"/>
      <c r="CT8" s="628"/>
      <c r="CU8" s="628"/>
      <c r="CV8" s="628"/>
      <c r="CW8" s="628"/>
      <c r="CX8" s="628"/>
      <c r="CY8" s="629"/>
      <c r="CZ8" s="663">
        <v>21</v>
      </c>
      <c r="DA8" s="663"/>
      <c r="DB8" s="663"/>
      <c r="DC8" s="663"/>
      <c r="DD8" s="633">
        <v>295781</v>
      </c>
      <c r="DE8" s="628"/>
      <c r="DF8" s="628"/>
      <c r="DG8" s="628"/>
      <c r="DH8" s="628"/>
      <c r="DI8" s="628"/>
      <c r="DJ8" s="628"/>
      <c r="DK8" s="628"/>
      <c r="DL8" s="628"/>
      <c r="DM8" s="628"/>
      <c r="DN8" s="628"/>
      <c r="DO8" s="628"/>
      <c r="DP8" s="629"/>
      <c r="DQ8" s="633">
        <v>1342408</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15541</v>
      </c>
      <c r="S9" s="628"/>
      <c r="T9" s="628"/>
      <c r="U9" s="628"/>
      <c r="V9" s="628"/>
      <c r="W9" s="628"/>
      <c r="X9" s="628"/>
      <c r="Y9" s="629"/>
      <c r="Z9" s="663">
        <v>0.1</v>
      </c>
      <c r="AA9" s="663"/>
      <c r="AB9" s="663"/>
      <c r="AC9" s="663"/>
      <c r="AD9" s="664">
        <v>15541</v>
      </c>
      <c r="AE9" s="664"/>
      <c r="AF9" s="664"/>
      <c r="AG9" s="664"/>
      <c r="AH9" s="664"/>
      <c r="AI9" s="664"/>
      <c r="AJ9" s="664"/>
      <c r="AK9" s="664"/>
      <c r="AL9" s="630">
        <v>0.3</v>
      </c>
      <c r="AM9" s="631"/>
      <c r="AN9" s="631"/>
      <c r="AO9" s="665"/>
      <c r="AP9" s="624" t="s">
        <v>245</v>
      </c>
      <c r="AQ9" s="625"/>
      <c r="AR9" s="625"/>
      <c r="AS9" s="625"/>
      <c r="AT9" s="625"/>
      <c r="AU9" s="625"/>
      <c r="AV9" s="625"/>
      <c r="AW9" s="625"/>
      <c r="AX9" s="625"/>
      <c r="AY9" s="625"/>
      <c r="AZ9" s="625"/>
      <c r="BA9" s="625"/>
      <c r="BB9" s="625"/>
      <c r="BC9" s="625"/>
      <c r="BD9" s="625"/>
      <c r="BE9" s="625"/>
      <c r="BF9" s="626"/>
      <c r="BG9" s="627">
        <v>1010172</v>
      </c>
      <c r="BH9" s="628"/>
      <c r="BI9" s="628"/>
      <c r="BJ9" s="628"/>
      <c r="BK9" s="628"/>
      <c r="BL9" s="628"/>
      <c r="BM9" s="628"/>
      <c r="BN9" s="629"/>
      <c r="BO9" s="663">
        <v>24.9</v>
      </c>
      <c r="BP9" s="663"/>
      <c r="BQ9" s="663"/>
      <c r="BR9" s="663"/>
      <c r="BS9" s="664" t="s">
        <v>130</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943656</v>
      </c>
      <c r="CS9" s="628"/>
      <c r="CT9" s="628"/>
      <c r="CU9" s="628"/>
      <c r="CV9" s="628"/>
      <c r="CW9" s="628"/>
      <c r="CX9" s="628"/>
      <c r="CY9" s="629"/>
      <c r="CZ9" s="663">
        <v>7.1</v>
      </c>
      <c r="DA9" s="663"/>
      <c r="DB9" s="663"/>
      <c r="DC9" s="663"/>
      <c r="DD9" s="633">
        <v>18468</v>
      </c>
      <c r="DE9" s="628"/>
      <c r="DF9" s="628"/>
      <c r="DG9" s="628"/>
      <c r="DH9" s="628"/>
      <c r="DI9" s="628"/>
      <c r="DJ9" s="628"/>
      <c r="DK9" s="628"/>
      <c r="DL9" s="628"/>
      <c r="DM9" s="628"/>
      <c r="DN9" s="628"/>
      <c r="DO9" s="628"/>
      <c r="DP9" s="629"/>
      <c r="DQ9" s="633">
        <v>744305</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130</v>
      </c>
      <c r="AA10" s="663"/>
      <c r="AB10" s="663"/>
      <c r="AC10" s="663"/>
      <c r="AD10" s="664" t="s">
        <v>236</v>
      </c>
      <c r="AE10" s="664"/>
      <c r="AF10" s="664"/>
      <c r="AG10" s="664"/>
      <c r="AH10" s="664"/>
      <c r="AI10" s="664"/>
      <c r="AJ10" s="664"/>
      <c r="AK10" s="664"/>
      <c r="AL10" s="630" t="s">
        <v>130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78730</v>
      </c>
      <c r="BH10" s="628"/>
      <c r="BI10" s="628"/>
      <c r="BJ10" s="628"/>
      <c r="BK10" s="628"/>
      <c r="BL10" s="628"/>
      <c r="BM10" s="628"/>
      <c r="BN10" s="629"/>
      <c r="BO10" s="663">
        <v>1.9</v>
      </c>
      <c r="BP10" s="663"/>
      <c r="BQ10" s="663"/>
      <c r="BR10" s="663"/>
      <c r="BS10" s="664" t="s">
        <v>236</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7720</v>
      </c>
      <c r="CS10" s="628"/>
      <c r="CT10" s="628"/>
      <c r="CU10" s="628"/>
      <c r="CV10" s="628"/>
      <c r="CW10" s="628"/>
      <c r="CX10" s="628"/>
      <c r="CY10" s="629"/>
      <c r="CZ10" s="663">
        <v>0.1</v>
      </c>
      <c r="DA10" s="663"/>
      <c r="DB10" s="663"/>
      <c r="DC10" s="663"/>
      <c r="DD10" s="633" t="s">
        <v>130</v>
      </c>
      <c r="DE10" s="628"/>
      <c r="DF10" s="628"/>
      <c r="DG10" s="628"/>
      <c r="DH10" s="628"/>
      <c r="DI10" s="628"/>
      <c r="DJ10" s="628"/>
      <c r="DK10" s="628"/>
      <c r="DL10" s="628"/>
      <c r="DM10" s="628"/>
      <c r="DN10" s="628"/>
      <c r="DO10" s="628"/>
      <c r="DP10" s="629"/>
      <c r="DQ10" s="633">
        <v>6517</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496867</v>
      </c>
      <c r="S11" s="628"/>
      <c r="T11" s="628"/>
      <c r="U11" s="628"/>
      <c r="V11" s="628"/>
      <c r="W11" s="628"/>
      <c r="X11" s="628"/>
      <c r="Y11" s="629"/>
      <c r="Z11" s="630">
        <v>3.6</v>
      </c>
      <c r="AA11" s="631"/>
      <c r="AB11" s="631"/>
      <c r="AC11" s="632"/>
      <c r="AD11" s="633">
        <v>496867</v>
      </c>
      <c r="AE11" s="628"/>
      <c r="AF11" s="628"/>
      <c r="AG11" s="628"/>
      <c r="AH11" s="628"/>
      <c r="AI11" s="628"/>
      <c r="AJ11" s="628"/>
      <c r="AK11" s="629"/>
      <c r="AL11" s="630">
        <v>8</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148364</v>
      </c>
      <c r="BH11" s="628"/>
      <c r="BI11" s="628"/>
      <c r="BJ11" s="628"/>
      <c r="BK11" s="628"/>
      <c r="BL11" s="628"/>
      <c r="BM11" s="628"/>
      <c r="BN11" s="629"/>
      <c r="BO11" s="663">
        <v>3.7</v>
      </c>
      <c r="BP11" s="663"/>
      <c r="BQ11" s="663"/>
      <c r="BR11" s="663"/>
      <c r="BS11" s="664" t="s">
        <v>130</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303582</v>
      </c>
      <c r="CS11" s="628"/>
      <c r="CT11" s="628"/>
      <c r="CU11" s="628"/>
      <c r="CV11" s="628"/>
      <c r="CW11" s="628"/>
      <c r="CX11" s="628"/>
      <c r="CY11" s="629"/>
      <c r="CZ11" s="663">
        <v>2.2999999999999998</v>
      </c>
      <c r="DA11" s="663"/>
      <c r="DB11" s="663"/>
      <c r="DC11" s="663"/>
      <c r="DD11" s="633">
        <v>172212</v>
      </c>
      <c r="DE11" s="628"/>
      <c r="DF11" s="628"/>
      <c r="DG11" s="628"/>
      <c r="DH11" s="628"/>
      <c r="DI11" s="628"/>
      <c r="DJ11" s="628"/>
      <c r="DK11" s="628"/>
      <c r="DL11" s="628"/>
      <c r="DM11" s="628"/>
      <c r="DN11" s="628"/>
      <c r="DO11" s="628"/>
      <c r="DP11" s="629"/>
      <c r="DQ11" s="633">
        <v>187346</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206958</v>
      </c>
      <c r="S12" s="628"/>
      <c r="T12" s="628"/>
      <c r="U12" s="628"/>
      <c r="V12" s="628"/>
      <c r="W12" s="628"/>
      <c r="X12" s="628"/>
      <c r="Y12" s="629"/>
      <c r="Z12" s="663">
        <v>1.5</v>
      </c>
      <c r="AA12" s="663"/>
      <c r="AB12" s="663"/>
      <c r="AC12" s="663"/>
      <c r="AD12" s="664">
        <v>206958</v>
      </c>
      <c r="AE12" s="664"/>
      <c r="AF12" s="664"/>
      <c r="AG12" s="664"/>
      <c r="AH12" s="664"/>
      <c r="AI12" s="664"/>
      <c r="AJ12" s="664"/>
      <c r="AK12" s="664"/>
      <c r="AL12" s="630">
        <v>3.3</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2538515</v>
      </c>
      <c r="BH12" s="628"/>
      <c r="BI12" s="628"/>
      <c r="BJ12" s="628"/>
      <c r="BK12" s="628"/>
      <c r="BL12" s="628"/>
      <c r="BM12" s="628"/>
      <c r="BN12" s="629"/>
      <c r="BO12" s="663">
        <v>62.5</v>
      </c>
      <c r="BP12" s="663"/>
      <c r="BQ12" s="663"/>
      <c r="BR12" s="663"/>
      <c r="BS12" s="664" t="s">
        <v>130</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1055127</v>
      </c>
      <c r="CS12" s="628"/>
      <c r="CT12" s="628"/>
      <c r="CU12" s="628"/>
      <c r="CV12" s="628"/>
      <c r="CW12" s="628"/>
      <c r="CX12" s="628"/>
      <c r="CY12" s="629"/>
      <c r="CZ12" s="663">
        <v>7.9</v>
      </c>
      <c r="DA12" s="663"/>
      <c r="DB12" s="663"/>
      <c r="DC12" s="663"/>
      <c r="DD12" s="633">
        <v>39342</v>
      </c>
      <c r="DE12" s="628"/>
      <c r="DF12" s="628"/>
      <c r="DG12" s="628"/>
      <c r="DH12" s="628"/>
      <c r="DI12" s="628"/>
      <c r="DJ12" s="628"/>
      <c r="DK12" s="628"/>
      <c r="DL12" s="628"/>
      <c r="DM12" s="628"/>
      <c r="DN12" s="628"/>
      <c r="DO12" s="628"/>
      <c r="DP12" s="629"/>
      <c r="DQ12" s="633">
        <v>259664</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130</v>
      </c>
      <c r="AA13" s="663"/>
      <c r="AB13" s="663"/>
      <c r="AC13" s="663"/>
      <c r="AD13" s="664" t="s">
        <v>236</v>
      </c>
      <c r="AE13" s="664"/>
      <c r="AF13" s="664"/>
      <c r="AG13" s="664"/>
      <c r="AH13" s="664"/>
      <c r="AI13" s="664"/>
      <c r="AJ13" s="664"/>
      <c r="AK13" s="664"/>
      <c r="AL13" s="630" t="s">
        <v>130</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2526366</v>
      </c>
      <c r="BH13" s="628"/>
      <c r="BI13" s="628"/>
      <c r="BJ13" s="628"/>
      <c r="BK13" s="628"/>
      <c r="BL13" s="628"/>
      <c r="BM13" s="628"/>
      <c r="BN13" s="629"/>
      <c r="BO13" s="663">
        <v>62.2</v>
      </c>
      <c r="BP13" s="663"/>
      <c r="BQ13" s="663"/>
      <c r="BR13" s="663"/>
      <c r="BS13" s="664" t="s">
        <v>130</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1696371</v>
      </c>
      <c r="CS13" s="628"/>
      <c r="CT13" s="628"/>
      <c r="CU13" s="628"/>
      <c r="CV13" s="628"/>
      <c r="CW13" s="628"/>
      <c r="CX13" s="628"/>
      <c r="CY13" s="629"/>
      <c r="CZ13" s="663">
        <v>12.7</v>
      </c>
      <c r="DA13" s="663"/>
      <c r="DB13" s="663"/>
      <c r="DC13" s="663"/>
      <c r="DD13" s="633">
        <v>1130079</v>
      </c>
      <c r="DE13" s="628"/>
      <c r="DF13" s="628"/>
      <c r="DG13" s="628"/>
      <c r="DH13" s="628"/>
      <c r="DI13" s="628"/>
      <c r="DJ13" s="628"/>
      <c r="DK13" s="628"/>
      <c r="DL13" s="628"/>
      <c r="DM13" s="628"/>
      <c r="DN13" s="628"/>
      <c r="DO13" s="628"/>
      <c r="DP13" s="629"/>
      <c r="DQ13" s="633">
        <v>650128</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130</v>
      </c>
      <c r="AA14" s="663"/>
      <c r="AB14" s="663"/>
      <c r="AC14" s="663"/>
      <c r="AD14" s="664" t="s">
        <v>130</v>
      </c>
      <c r="AE14" s="664"/>
      <c r="AF14" s="664"/>
      <c r="AG14" s="664"/>
      <c r="AH14" s="664"/>
      <c r="AI14" s="664"/>
      <c r="AJ14" s="664"/>
      <c r="AK14" s="664"/>
      <c r="AL14" s="630" t="s">
        <v>130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66623</v>
      </c>
      <c r="BH14" s="628"/>
      <c r="BI14" s="628"/>
      <c r="BJ14" s="628"/>
      <c r="BK14" s="628"/>
      <c r="BL14" s="628"/>
      <c r="BM14" s="628"/>
      <c r="BN14" s="629"/>
      <c r="BO14" s="663">
        <v>1.6</v>
      </c>
      <c r="BP14" s="663"/>
      <c r="BQ14" s="663"/>
      <c r="BR14" s="663"/>
      <c r="BS14" s="664" t="s">
        <v>130</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602300</v>
      </c>
      <c r="CS14" s="628"/>
      <c r="CT14" s="628"/>
      <c r="CU14" s="628"/>
      <c r="CV14" s="628"/>
      <c r="CW14" s="628"/>
      <c r="CX14" s="628"/>
      <c r="CY14" s="629"/>
      <c r="CZ14" s="663">
        <v>4.5</v>
      </c>
      <c r="DA14" s="663"/>
      <c r="DB14" s="663"/>
      <c r="DC14" s="663"/>
      <c r="DD14" s="633">
        <v>93702</v>
      </c>
      <c r="DE14" s="628"/>
      <c r="DF14" s="628"/>
      <c r="DG14" s="628"/>
      <c r="DH14" s="628"/>
      <c r="DI14" s="628"/>
      <c r="DJ14" s="628"/>
      <c r="DK14" s="628"/>
      <c r="DL14" s="628"/>
      <c r="DM14" s="628"/>
      <c r="DN14" s="628"/>
      <c r="DO14" s="628"/>
      <c r="DP14" s="629"/>
      <c r="DQ14" s="633">
        <v>458602</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236</v>
      </c>
      <c r="AE15" s="664"/>
      <c r="AF15" s="664"/>
      <c r="AG15" s="664"/>
      <c r="AH15" s="664"/>
      <c r="AI15" s="664"/>
      <c r="AJ15" s="664"/>
      <c r="AK15" s="664"/>
      <c r="AL15" s="630" t="s">
        <v>130</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159455</v>
      </c>
      <c r="BH15" s="628"/>
      <c r="BI15" s="628"/>
      <c r="BJ15" s="628"/>
      <c r="BK15" s="628"/>
      <c r="BL15" s="628"/>
      <c r="BM15" s="628"/>
      <c r="BN15" s="629"/>
      <c r="BO15" s="663">
        <v>3.9</v>
      </c>
      <c r="BP15" s="663"/>
      <c r="BQ15" s="663"/>
      <c r="BR15" s="663"/>
      <c r="BS15" s="664" t="s">
        <v>236</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1296243</v>
      </c>
      <c r="CS15" s="628"/>
      <c r="CT15" s="628"/>
      <c r="CU15" s="628"/>
      <c r="CV15" s="628"/>
      <c r="CW15" s="628"/>
      <c r="CX15" s="628"/>
      <c r="CY15" s="629"/>
      <c r="CZ15" s="663">
        <v>9.6999999999999993</v>
      </c>
      <c r="DA15" s="663"/>
      <c r="DB15" s="663"/>
      <c r="DC15" s="663"/>
      <c r="DD15" s="633">
        <v>197211</v>
      </c>
      <c r="DE15" s="628"/>
      <c r="DF15" s="628"/>
      <c r="DG15" s="628"/>
      <c r="DH15" s="628"/>
      <c r="DI15" s="628"/>
      <c r="DJ15" s="628"/>
      <c r="DK15" s="628"/>
      <c r="DL15" s="628"/>
      <c r="DM15" s="628"/>
      <c r="DN15" s="628"/>
      <c r="DO15" s="628"/>
      <c r="DP15" s="629"/>
      <c r="DQ15" s="633">
        <v>951668</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14322</v>
      </c>
      <c r="S16" s="628"/>
      <c r="T16" s="628"/>
      <c r="U16" s="628"/>
      <c r="V16" s="628"/>
      <c r="W16" s="628"/>
      <c r="X16" s="628"/>
      <c r="Y16" s="629"/>
      <c r="Z16" s="663">
        <v>0.1</v>
      </c>
      <c r="AA16" s="663"/>
      <c r="AB16" s="663"/>
      <c r="AC16" s="663"/>
      <c r="AD16" s="664">
        <v>14322</v>
      </c>
      <c r="AE16" s="664"/>
      <c r="AF16" s="664"/>
      <c r="AG16" s="664"/>
      <c r="AH16" s="664"/>
      <c r="AI16" s="664"/>
      <c r="AJ16" s="664"/>
      <c r="AK16" s="664"/>
      <c r="AL16" s="630">
        <v>0.2</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236</v>
      </c>
      <c r="BH16" s="628"/>
      <c r="BI16" s="628"/>
      <c r="BJ16" s="628"/>
      <c r="BK16" s="628"/>
      <c r="BL16" s="628"/>
      <c r="BM16" s="628"/>
      <c r="BN16" s="629"/>
      <c r="BO16" s="663" t="s">
        <v>236</v>
      </c>
      <c r="BP16" s="663"/>
      <c r="BQ16" s="663"/>
      <c r="BR16" s="663"/>
      <c r="BS16" s="664" t="s">
        <v>236</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162990</v>
      </c>
      <c r="CS16" s="628"/>
      <c r="CT16" s="628"/>
      <c r="CU16" s="628"/>
      <c r="CV16" s="628"/>
      <c r="CW16" s="628"/>
      <c r="CX16" s="628"/>
      <c r="CY16" s="629"/>
      <c r="CZ16" s="663">
        <v>1.2</v>
      </c>
      <c r="DA16" s="663"/>
      <c r="DB16" s="663"/>
      <c r="DC16" s="663"/>
      <c r="DD16" s="633" t="s">
        <v>130</v>
      </c>
      <c r="DE16" s="628"/>
      <c r="DF16" s="628"/>
      <c r="DG16" s="628"/>
      <c r="DH16" s="628"/>
      <c r="DI16" s="628"/>
      <c r="DJ16" s="628"/>
      <c r="DK16" s="628"/>
      <c r="DL16" s="628"/>
      <c r="DM16" s="628"/>
      <c r="DN16" s="628"/>
      <c r="DO16" s="628"/>
      <c r="DP16" s="629"/>
      <c r="DQ16" s="633">
        <v>159990</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50690</v>
      </c>
      <c r="S17" s="628"/>
      <c r="T17" s="628"/>
      <c r="U17" s="628"/>
      <c r="V17" s="628"/>
      <c r="W17" s="628"/>
      <c r="X17" s="628"/>
      <c r="Y17" s="629"/>
      <c r="Z17" s="663">
        <v>0.4</v>
      </c>
      <c r="AA17" s="663"/>
      <c r="AB17" s="663"/>
      <c r="AC17" s="663"/>
      <c r="AD17" s="664">
        <v>50690</v>
      </c>
      <c r="AE17" s="664"/>
      <c r="AF17" s="664"/>
      <c r="AG17" s="664"/>
      <c r="AH17" s="664"/>
      <c r="AI17" s="664"/>
      <c r="AJ17" s="664"/>
      <c r="AK17" s="664"/>
      <c r="AL17" s="630">
        <v>0.8</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236</v>
      </c>
      <c r="BP17" s="663"/>
      <c r="BQ17" s="663"/>
      <c r="BR17" s="663"/>
      <c r="BS17" s="664" t="s">
        <v>236</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843492</v>
      </c>
      <c r="CS17" s="628"/>
      <c r="CT17" s="628"/>
      <c r="CU17" s="628"/>
      <c r="CV17" s="628"/>
      <c r="CW17" s="628"/>
      <c r="CX17" s="628"/>
      <c r="CY17" s="629"/>
      <c r="CZ17" s="663">
        <v>6.3</v>
      </c>
      <c r="DA17" s="663"/>
      <c r="DB17" s="663"/>
      <c r="DC17" s="663"/>
      <c r="DD17" s="633" t="s">
        <v>130</v>
      </c>
      <c r="DE17" s="628"/>
      <c r="DF17" s="628"/>
      <c r="DG17" s="628"/>
      <c r="DH17" s="628"/>
      <c r="DI17" s="628"/>
      <c r="DJ17" s="628"/>
      <c r="DK17" s="628"/>
      <c r="DL17" s="628"/>
      <c r="DM17" s="628"/>
      <c r="DN17" s="628"/>
      <c r="DO17" s="628"/>
      <c r="DP17" s="629"/>
      <c r="DQ17" s="633">
        <v>843492</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19003</v>
      </c>
      <c r="S18" s="628"/>
      <c r="T18" s="628"/>
      <c r="U18" s="628"/>
      <c r="V18" s="628"/>
      <c r="W18" s="628"/>
      <c r="X18" s="628"/>
      <c r="Y18" s="629"/>
      <c r="Z18" s="663">
        <v>0.1</v>
      </c>
      <c r="AA18" s="663"/>
      <c r="AB18" s="663"/>
      <c r="AC18" s="663"/>
      <c r="AD18" s="664">
        <v>19003</v>
      </c>
      <c r="AE18" s="664"/>
      <c r="AF18" s="664"/>
      <c r="AG18" s="664"/>
      <c r="AH18" s="664"/>
      <c r="AI18" s="664"/>
      <c r="AJ18" s="664"/>
      <c r="AK18" s="664"/>
      <c r="AL18" s="630">
        <v>0.3</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236</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17731</v>
      </c>
      <c r="S19" s="628"/>
      <c r="T19" s="628"/>
      <c r="U19" s="628"/>
      <c r="V19" s="628"/>
      <c r="W19" s="628"/>
      <c r="X19" s="628"/>
      <c r="Y19" s="629"/>
      <c r="Z19" s="663">
        <v>0.1</v>
      </c>
      <c r="AA19" s="663"/>
      <c r="AB19" s="663"/>
      <c r="AC19" s="663"/>
      <c r="AD19" s="664">
        <v>17731</v>
      </c>
      <c r="AE19" s="664"/>
      <c r="AF19" s="664"/>
      <c r="AG19" s="664"/>
      <c r="AH19" s="664"/>
      <c r="AI19" s="664"/>
      <c r="AJ19" s="664"/>
      <c r="AK19" s="664"/>
      <c r="AL19" s="630">
        <v>0.3</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5925</v>
      </c>
      <c r="BH19" s="628"/>
      <c r="BI19" s="628"/>
      <c r="BJ19" s="628"/>
      <c r="BK19" s="628"/>
      <c r="BL19" s="628"/>
      <c r="BM19" s="628"/>
      <c r="BN19" s="629"/>
      <c r="BO19" s="663">
        <v>0.1</v>
      </c>
      <c r="BP19" s="663"/>
      <c r="BQ19" s="663"/>
      <c r="BR19" s="663"/>
      <c r="BS19" s="664" t="s">
        <v>130</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130</v>
      </c>
      <c r="DA19" s="663"/>
      <c r="DB19" s="663"/>
      <c r="DC19" s="663"/>
      <c r="DD19" s="633" t="s">
        <v>236</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1272</v>
      </c>
      <c r="S20" s="628"/>
      <c r="T20" s="628"/>
      <c r="U20" s="628"/>
      <c r="V20" s="628"/>
      <c r="W20" s="628"/>
      <c r="X20" s="628"/>
      <c r="Y20" s="629"/>
      <c r="Z20" s="663">
        <v>0</v>
      </c>
      <c r="AA20" s="663"/>
      <c r="AB20" s="663"/>
      <c r="AC20" s="663"/>
      <c r="AD20" s="664">
        <v>1272</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5925</v>
      </c>
      <c r="BH20" s="628"/>
      <c r="BI20" s="628"/>
      <c r="BJ20" s="628"/>
      <c r="BK20" s="628"/>
      <c r="BL20" s="628"/>
      <c r="BM20" s="628"/>
      <c r="BN20" s="629"/>
      <c r="BO20" s="663">
        <v>0.1</v>
      </c>
      <c r="BP20" s="663"/>
      <c r="BQ20" s="663"/>
      <c r="BR20" s="663"/>
      <c r="BS20" s="664" t="s">
        <v>130</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13336015</v>
      </c>
      <c r="CS20" s="628"/>
      <c r="CT20" s="628"/>
      <c r="CU20" s="628"/>
      <c r="CV20" s="628"/>
      <c r="CW20" s="628"/>
      <c r="CX20" s="628"/>
      <c r="CY20" s="629"/>
      <c r="CZ20" s="663">
        <v>100</v>
      </c>
      <c r="DA20" s="663"/>
      <c r="DB20" s="663"/>
      <c r="DC20" s="663"/>
      <c r="DD20" s="633">
        <v>2394795</v>
      </c>
      <c r="DE20" s="628"/>
      <c r="DF20" s="628"/>
      <c r="DG20" s="628"/>
      <c r="DH20" s="628"/>
      <c r="DI20" s="628"/>
      <c r="DJ20" s="628"/>
      <c r="DK20" s="628"/>
      <c r="DL20" s="628"/>
      <c r="DM20" s="628"/>
      <c r="DN20" s="628"/>
      <c r="DO20" s="628"/>
      <c r="DP20" s="629"/>
      <c r="DQ20" s="633">
        <v>8580143</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799851</v>
      </c>
      <c r="S21" s="628"/>
      <c r="T21" s="628"/>
      <c r="U21" s="628"/>
      <c r="V21" s="628"/>
      <c r="W21" s="628"/>
      <c r="X21" s="628"/>
      <c r="Y21" s="629"/>
      <c r="Z21" s="663">
        <v>5.7</v>
      </c>
      <c r="AA21" s="663"/>
      <c r="AB21" s="663"/>
      <c r="AC21" s="663"/>
      <c r="AD21" s="664">
        <v>716093</v>
      </c>
      <c r="AE21" s="664"/>
      <c r="AF21" s="664"/>
      <c r="AG21" s="664"/>
      <c r="AH21" s="664"/>
      <c r="AI21" s="664"/>
      <c r="AJ21" s="664"/>
      <c r="AK21" s="664"/>
      <c r="AL21" s="630">
        <v>11.5</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5925</v>
      </c>
      <c r="BH21" s="628"/>
      <c r="BI21" s="628"/>
      <c r="BJ21" s="628"/>
      <c r="BK21" s="628"/>
      <c r="BL21" s="628"/>
      <c r="BM21" s="628"/>
      <c r="BN21" s="629"/>
      <c r="BO21" s="663">
        <v>0.1</v>
      </c>
      <c r="BP21" s="663"/>
      <c r="BQ21" s="663"/>
      <c r="BR21" s="663"/>
      <c r="BS21" s="664" t="s">
        <v>236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716093</v>
      </c>
      <c r="S22" s="628"/>
      <c r="T22" s="628"/>
      <c r="U22" s="628"/>
      <c r="V22" s="628"/>
      <c r="W22" s="628"/>
      <c r="X22" s="628"/>
      <c r="Y22" s="629"/>
      <c r="Z22" s="663">
        <v>5.0999999999999996</v>
      </c>
      <c r="AA22" s="663"/>
      <c r="AB22" s="663"/>
      <c r="AC22" s="663"/>
      <c r="AD22" s="664">
        <v>716093</v>
      </c>
      <c r="AE22" s="664"/>
      <c r="AF22" s="664"/>
      <c r="AG22" s="664"/>
      <c r="AH22" s="664"/>
      <c r="AI22" s="664"/>
      <c r="AJ22" s="664"/>
      <c r="AK22" s="664"/>
      <c r="AL22" s="630">
        <v>11.5</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130</v>
      </c>
      <c r="BP22" s="663"/>
      <c r="BQ22" s="663"/>
      <c r="BR22" s="663"/>
      <c r="BS22" s="664" t="s">
        <v>130</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83758</v>
      </c>
      <c r="S23" s="628"/>
      <c r="T23" s="628"/>
      <c r="U23" s="628"/>
      <c r="V23" s="628"/>
      <c r="W23" s="628"/>
      <c r="X23" s="628"/>
      <c r="Y23" s="629"/>
      <c r="Z23" s="663">
        <v>0.6</v>
      </c>
      <c r="AA23" s="663"/>
      <c r="AB23" s="663"/>
      <c r="AC23" s="663"/>
      <c r="AD23" s="664" t="s">
        <v>130</v>
      </c>
      <c r="AE23" s="664"/>
      <c r="AF23" s="664"/>
      <c r="AG23" s="664"/>
      <c r="AH23" s="664"/>
      <c r="AI23" s="664"/>
      <c r="AJ23" s="664"/>
      <c r="AK23" s="664"/>
      <c r="AL23" s="630" t="s">
        <v>236</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236</v>
      </c>
      <c r="BH23" s="628"/>
      <c r="BI23" s="628"/>
      <c r="BJ23" s="628"/>
      <c r="BK23" s="628"/>
      <c r="BL23" s="628"/>
      <c r="BM23" s="628"/>
      <c r="BN23" s="629"/>
      <c r="BO23" s="663" t="s">
        <v>236</v>
      </c>
      <c r="BP23" s="663"/>
      <c r="BQ23" s="663"/>
      <c r="BR23" s="663"/>
      <c r="BS23" s="664" t="s">
        <v>236</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130</v>
      </c>
      <c r="S24" s="628"/>
      <c r="T24" s="628"/>
      <c r="U24" s="628"/>
      <c r="V24" s="628"/>
      <c r="W24" s="628"/>
      <c r="X24" s="628"/>
      <c r="Y24" s="629"/>
      <c r="Z24" s="663" t="s">
        <v>236</v>
      </c>
      <c r="AA24" s="663"/>
      <c r="AB24" s="663"/>
      <c r="AC24" s="663"/>
      <c r="AD24" s="664" t="s">
        <v>130</v>
      </c>
      <c r="AE24" s="664"/>
      <c r="AF24" s="664"/>
      <c r="AG24" s="664"/>
      <c r="AH24" s="664"/>
      <c r="AI24" s="664"/>
      <c r="AJ24" s="664"/>
      <c r="AK24" s="664"/>
      <c r="AL24" s="630" t="s">
        <v>236</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236</v>
      </c>
      <c r="BH24" s="628"/>
      <c r="BI24" s="628"/>
      <c r="BJ24" s="628"/>
      <c r="BK24" s="628"/>
      <c r="BL24" s="628"/>
      <c r="BM24" s="628"/>
      <c r="BN24" s="629"/>
      <c r="BO24" s="663" t="s">
        <v>130</v>
      </c>
      <c r="BP24" s="663"/>
      <c r="BQ24" s="663"/>
      <c r="BR24" s="663"/>
      <c r="BS24" s="664" t="s">
        <v>236</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4343831</v>
      </c>
      <c r="CS24" s="674"/>
      <c r="CT24" s="674"/>
      <c r="CU24" s="674"/>
      <c r="CV24" s="674"/>
      <c r="CW24" s="674"/>
      <c r="CX24" s="674"/>
      <c r="CY24" s="702"/>
      <c r="CZ24" s="703">
        <v>32.6</v>
      </c>
      <c r="DA24" s="686"/>
      <c r="DB24" s="686"/>
      <c r="DC24" s="705"/>
      <c r="DD24" s="701">
        <v>3170488</v>
      </c>
      <c r="DE24" s="674"/>
      <c r="DF24" s="674"/>
      <c r="DG24" s="674"/>
      <c r="DH24" s="674"/>
      <c r="DI24" s="674"/>
      <c r="DJ24" s="674"/>
      <c r="DK24" s="702"/>
      <c r="DL24" s="701">
        <v>3136440</v>
      </c>
      <c r="DM24" s="674"/>
      <c r="DN24" s="674"/>
      <c r="DO24" s="674"/>
      <c r="DP24" s="674"/>
      <c r="DQ24" s="674"/>
      <c r="DR24" s="674"/>
      <c r="DS24" s="674"/>
      <c r="DT24" s="674"/>
      <c r="DU24" s="674"/>
      <c r="DV24" s="702"/>
      <c r="DW24" s="703">
        <v>49.5</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5797443</v>
      </c>
      <c r="S25" s="628"/>
      <c r="T25" s="628"/>
      <c r="U25" s="628"/>
      <c r="V25" s="628"/>
      <c r="W25" s="628"/>
      <c r="X25" s="628"/>
      <c r="Y25" s="629"/>
      <c r="Z25" s="663">
        <v>41.5</v>
      </c>
      <c r="AA25" s="663"/>
      <c r="AB25" s="663"/>
      <c r="AC25" s="663"/>
      <c r="AD25" s="664">
        <v>5713685</v>
      </c>
      <c r="AE25" s="664"/>
      <c r="AF25" s="664"/>
      <c r="AG25" s="664"/>
      <c r="AH25" s="664"/>
      <c r="AI25" s="664"/>
      <c r="AJ25" s="664"/>
      <c r="AK25" s="664"/>
      <c r="AL25" s="630">
        <v>92</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236</v>
      </c>
      <c r="BP25" s="663"/>
      <c r="BQ25" s="663"/>
      <c r="BR25" s="663"/>
      <c r="BS25" s="664" t="s">
        <v>130</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2315773</v>
      </c>
      <c r="CS25" s="636"/>
      <c r="CT25" s="636"/>
      <c r="CU25" s="636"/>
      <c r="CV25" s="636"/>
      <c r="CW25" s="636"/>
      <c r="CX25" s="636"/>
      <c r="CY25" s="637"/>
      <c r="CZ25" s="630">
        <v>17.399999999999999</v>
      </c>
      <c r="DA25" s="638"/>
      <c r="DB25" s="638"/>
      <c r="DC25" s="639"/>
      <c r="DD25" s="633">
        <v>2008364</v>
      </c>
      <c r="DE25" s="636"/>
      <c r="DF25" s="636"/>
      <c r="DG25" s="636"/>
      <c r="DH25" s="636"/>
      <c r="DI25" s="636"/>
      <c r="DJ25" s="636"/>
      <c r="DK25" s="637"/>
      <c r="DL25" s="633">
        <v>2004595</v>
      </c>
      <c r="DM25" s="636"/>
      <c r="DN25" s="636"/>
      <c r="DO25" s="636"/>
      <c r="DP25" s="636"/>
      <c r="DQ25" s="636"/>
      <c r="DR25" s="636"/>
      <c r="DS25" s="636"/>
      <c r="DT25" s="636"/>
      <c r="DU25" s="636"/>
      <c r="DV25" s="637"/>
      <c r="DW25" s="630">
        <v>31.6</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2802</v>
      </c>
      <c r="S26" s="628"/>
      <c r="T26" s="628"/>
      <c r="U26" s="628"/>
      <c r="V26" s="628"/>
      <c r="W26" s="628"/>
      <c r="X26" s="628"/>
      <c r="Y26" s="629"/>
      <c r="Z26" s="663">
        <v>0</v>
      </c>
      <c r="AA26" s="663"/>
      <c r="AB26" s="663"/>
      <c r="AC26" s="663"/>
      <c r="AD26" s="664">
        <v>2802</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236</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1434627</v>
      </c>
      <c r="CS26" s="628"/>
      <c r="CT26" s="628"/>
      <c r="CU26" s="628"/>
      <c r="CV26" s="628"/>
      <c r="CW26" s="628"/>
      <c r="CX26" s="628"/>
      <c r="CY26" s="629"/>
      <c r="CZ26" s="630">
        <v>10.8</v>
      </c>
      <c r="DA26" s="638"/>
      <c r="DB26" s="638"/>
      <c r="DC26" s="639"/>
      <c r="DD26" s="633">
        <v>1236380</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26290</v>
      </c>
      <c r="S27" s="628"/>
      <c r="T27" s="628"/>
      <c r="U27" s="628"/>
      <c r="V27" s="628"/>
      <c r="W27" s="628"/>
      <c r="X27" s="628"/>
      <c r="Y27" s="629"/>
      <c r="Z27" s="663">
        <v>0.2</v>
      </c>
      <c r="AA27" s="663"/>
      <c r="AB27" s="663"/>
      <c r="AC27" s="663"/>
      <c r="AD27" s="664" t="s">
        <v>130</v>
      </c>
      <c r="AE27" s="664"/>
      <c r="AF27" s="664"/>
      <c r="AG27" s="664"/>
      <c r="AH27" s="664"/>
      <c r="AI27" s="664"/>
      <c r="AJ27" s="664"/>
      <c r="AK27" s="664"/>
      <c r="AL27" s="630" t="s">
        <v>130</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4062786</v>
      </c>
      <c r="BH27" s="628"/>
      <c r="BI27" s="628"/>
      <c r="BJ27" s="628"/>
      <c r="BK27" s="628"/>
      <c r="BL27" s="628"/>
      <c r="BM27" s="628"/>
      <c r="BN27" s="629"/>
      <c r="BO27" s="663">
        <v>100</v>
      </c>
      <c r="BP27" s="663"/>
      <c r="BQ27" s="663"/>
      <c r="BR27" s="663"/>
      <c r="BS27" s="664" t="s">
        <v>130</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1184566</v>
      </c>
      <c r="CS27" s="636"/>
      <c r="CT27" s="636"/>
      <c r="CU27" s="636"/>
      <c r="CV27" s="636"/>
      <c r="CW27" s="636"/>
      <c r="CX27" s="636"/>
      <c r="CY27" s="637"/>
      <c r="CZ27" s="630">
        <v>8.9</v>
      </c>
      <c r="DA27" s="638"/>
      <c r="DB27" s="638"/>
      <c r="DC27" s="639"/>
      <c r="DD27" s="633">
        <v>318632</v>
      </c>
      <c r="DE27" s="636"/>
      <c r="DF27" s="636"/>
      <c r="DG27" s="636"/>
      <c r="DH27" s="636"/>
      <c r="DI27" s="636"/>
      <c r="DJ27" s="636"/>
      <c r="DK27" s="637"/>
      <c r="DL27" s="633">
        <v>288353</v>
      </c>
      <c r="DM27" s="636"/>
      <c r="DN27" s="636"/>
      <c r="DO27" s="636"/>
      <c r="DP27" s="636"/>
      <c r="DQ27" s="636"/>
      <c r="DR27" s="636"/>
      <c r="DS27" s="636"/>
      <c r="DT27" s="636"/>
      <c r="DU27" s="636"/>
      <c r="DV27" s="637"/>
      <c r="DW27" s="630">
        <v>4.5999999999999996</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155097</v>
      </c>
      <c r="S28" s="628"/>
      <c r="T28" s="628"/>
      <c r="U28" s="628"/>
      <c r="V28" s="628"/>
      <c r="W28" s="628"/>
      <c r="X28" s="628"/>
      <c r="Y28" s="629"/>
      <c r="Z28" s="663">
        <v>1.1000000000000001</v>
      </c>
      <c r="AA28" s="663"/>
      <c r="AB28" s="663"/>
      <c r="AC28" s="663"/>
      <c r="AD28" s="664">
        <v>21271</v>
      </c>
      <c r="AE28" s="664"/>
      <c r="AF28" s="664"/>
      <c r="AG28" s="664"/>
      <c r="AH28" s="664"/>
      <c r="AI28" s="664"/>
      <c r="AJ28" s="664"/>
      <c r="AK28" s="664"/>
      <c r="AL28" s="630">
        <v>0.3</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843492</v>
      </c>
      <c r="CS28" s="628"/>
      <c r="CT28" s="628"/>
      <c r="CU28" s="628"/>
      <c r="CV28" s="628"/>
      <c r="CW28" s="628"/>
      <c r="CX28" s="628"/>
      <c r="CY28" s="629"/>
      <c r="CZ28" s="630">
        <v>6.3</v>
      </c>
      <c r="DA28" s="638"/>
      <c r="DB28" s="638"/>
      <c r="DC28" s="639"/>
      <c r="DD28" s="633">
        <v>843492</v>
      </c>
      <c r="DE28" s="628"/>
      <c r="DF28" s="628"/>
      <c r="DG28" s="628"/>
      <c r="DH28" s="628"/>
      <c r="DI28" s="628"/>
      <c r="DJ28" s="628"/>
      <c r="DK28" s="629"/>
      <c r="DL28" s="633">
        <v>843492</v>
      </c>
      <c r="DM28" s="628"/>
      <c r="DN28" s="628"/>
      <c r="DO28" s="628"/>
      <c r="DP28" s="628"/>
      <c r="DQ28" s="628"/>
      <c r="DR28" s="628"/>
      <c r="DS28" s="628"/>
      <c r="DT28" s="628"/>
      <c r="DU28" s="628"/>
      <c r="DV28" s="629"/>
      <c r="DW28" s="630">
        <v>13.3</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11263</v>
      </c>
      <c r="S29" s="628"/>
      <c r="T29" s="628"/>
      <c r="U29" s="628"/>
      <c r="V29" s="628"/>
      <c r="W29" s="628"/>
      <c r="X29" s="628"/>
      <c r="Y29" s="629"/>
      <c r="Z29" s="663">
        <v>0.1</v>
      </c>
      <c r="AA29" s="663"/>
      <c r="AB29" s="663"/>
      <c r="AC29" s="663"/>
      <c r="AD29" s="664" t="s">
        <v>130</v>
      </c>
      <c r="AE29" s="664"/>
      <c r="AF29" s="664"/>
      <c r="AG29" s="664"/>
      <c r="AH29" s="664"/>
      <c r="AI29" s="664"/>
      <c r="AJ29" s="664"/>
      <c r="AK29" s="664"/>
      <c r="AL29" s="630" t="s">
        <v>236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72</v>
      </c>
      <c r="CG29" s="625"/>
      <c r="CH29" s="625"/>
      <c r="CI29" s="625"/>
      <c r="CJ29" s="625"/>
      <c r="CK29" s="625"/>
      <c r="CL29" s="625"/>
      <c r="CM29" s="625"/>
      <c r="CN29" s="625"/>
      <c r="CO29" s="625"/>
      <c r="CP29" s="625"/>
      <c r="CQ29" s="626"/>
      <c r="CR29" s="627">
        <v>843492</v>
      </c>
      <c r="CS29" s="636"/>
      <c r="CT29" s="636"/>
      <c r="CU29" s="636"/>
      <c r="CV29" s="636"/>
      <c r="CW29" s="636"/>
      <c r="CX29" s="636"/>
      <c r="CY29" s="637"/>
      <c r="CZ29" s="630">
        <v>6.3</v>
      </c>
      <c r="DA29" s="638"/>
      <c r="DB29" s="638"/>
      <c r="DC29" s="639"/>
      <c r="DD29" s="633">
        <v>843492</v>
      </c>
      <c r="DE29" s="636"/>
      <c r="DF29" s="636"/>
      <c r="DG29" s="636"/>
      <c r="DH29" s="636"/>
      <c r="DI29" s="636"/>
      <c r="DJ29" s="636"/>
      <c r="DK29" s="637"/>
      <c r="DL29" s="633">
        <v>843492</v>
      </c>
      <c r="DM29" s="636"/>
      <c r="DN29" s="636"/>
      <c r="DO29" s="636"/>
      <c r="DP29" s="636"/>
      <c r="DQ29" s="636"/>
      <c r="DR29" s="636"/>
      <c r="DS29" s="636"/>
      <c r="DT29" s="636"/>
      <c r="DU29" s="636"/>
      <c r="DV29" s="637"/>
      <c r="DW29" s="630">
        <v>13.3</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1715915</v>
      </c>
      <c r="S30" s="628"/>
      <c r="T30" s="628"/>
      <c r="U30" s="628"/>
      <c r="V30" s="628"/>
      <c r="W30" s="628"/>
      <c r="X30" s="628"/>
      <c r="Y30" s="629"/>
      <c r="Z30" s="663">
        <v>12.3</v>
      </c>
      <c r="AA30" s="663"/>
      <c r="AB30" s="663"/>
      <c r="AC30" s="663"/>
      <c r="AD30" s="664" t="s">
        <v>130</v>
      </c>
      <c r="AE30" s="664"/>
      <c r="AF30" s="664"/>
      <c r="AG30" s="664"/>
      <c r="AH30" s="664"/>
      <c r="AI30" s="664"/>
      <c r="AJ30" s="664"/>
      <c r="AK30" s="664"/>
      <c r="AL30" s="630" t="s">
        <v>130</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814509</v>
      </c>
      <c r="CS30" s="628"/>
      <c r="CT30" s="628"/>
      <c r="CU30" s="628"/>
      <c r="CV30" s="628"/>
      <c r="CW30" s="628"/>
      <c r="CX30" s="628"/>
      <c r="CY30" s="629"/>
      <c r="CZ30" s="630">
        <v>6.1</v>
      </c>
      <c r="DA30" s="638"/>
      <c r="DB30" s="638"/>
      <c r="DC30" s="639"/>
      <c r="DD30" s="633">
        <v>814509</v>
      </c>
      <c r="DE30" s="628"/>
      <c r="DF30" s="628"/>
      <c r="DG30" s="628"/>
      <c r="DH30" s="628"/>
      <c r="DI30" s="628"/>
      <c r="DJ30" s="628"/>
      <c r="DK30" s="629"/>
      <c r="DL30" s="633">
        <v>814509</v>
      </c>
      <c r="DM30" s="628"/>
      <c r="DN30" s="628"/>
      <c r="DO30" s="628"/>
      <c r="DP30" s="628"/>
      <c r="DQ30" s="628"/>
      <c r="DR30" s="628"/>
      <c r="DS30" s="628"/>
      <c r="DT30" s="628"/>
      <c r="DU30" s="628"/>
      <c r="DV30" s="629"/>
      <c r="DW30" s="630">
        <v>12.9</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v>48610</v>
      </c>
      <c r="S31" s="628"/>
      <c r="T31" s="628"/>
      <c r="U31" s="628"/>
      <c r="V31" s="628"/>
      <c r="W31" s="628"/>
      <c r="X31" s="628"/>
      <c r="Y31" s="629"/>
      <c r="Z31" s="663">
        <v>0.3</v>
      </c>
      <c r="AA31" s="663"/>
      <c r="AB31" s="663"/>
      <c r="AC31" s="663"/>
      <c r="AD31" s="664">
        <v>48610</v>
      </c>
      <c r="AE31" s="664"/>
      <c r="AF31" s="664"/>
      <c r="AG31" s="664"/>
      <c r="AH31" s="664"/>
      <c r="AI31" s="664"/>
      <c r="AJ31" s="664"/>
      <c r="AK31" s="664"/>
      <c r="AL31" s="630">
        <v>0.8</v>
      </c>
      <c r="AM31" s="631"/>
      <c r="AN31" s="631"/>
      <c r="AO31" s="665"/>
      <c r="AP31" s="688" t="s">
        <v>313</v>
      </c>
      <c r="AQ31" s="689"/>
      <c r="AR31" s="689"/>
      <c r="AS31" s="689"/>
      <c r="AT31" s="690" t="s">
        <v>314</v>
      </c>
      <c r="AU31" s="218"/>
      <c r="AV31" s="218"/>
      <c r="AW31" s="218"/>
      <c r="AX31" s="676" t="s">
        <v>189</v>
      </c>
      <c r="AY31" s="677"/>
      <c r="AZ31" s="677"/>
      <c r="BA31" s="677"/>
      <c r="BB31" s="677"/>
      <c r="BC31" s="677"/>
      <c r="BD31" s="677"/>
      <c r="BE31" s="677"/>
      <c r="BF31" s="678"/>
      <c r="BG31" s="684">
        <v>99.4</v>
      </c>
      <c r="BH31" s="685"/>
      <c r="BI31" s="685"/>
      <c r="BJ31" s="685"/>
      <c r="BK31" s="685"/>
      <c r="BL31" s="685"/>
      <c r="BM31" s="686">
        <v>98.8</v>
      </c>
      <c r="BN31" s="685"/>
      <c r="BO31" s="685"/>
      <c r="BP31" s="685"/>
      <c r="BQ31" s="687"/>
      <c r="BR31" s="684">
        <v>99.6</v>
      </c>
      <c r="BS31" s="685"/>
      <c r="BT31" s="685"/>
      <c r="BU31" s="685"/>
      <c r="BV31" s="685"/>
      <c r="BW31" s="685"/>
      <c r="BX31" s="686">
        <v>98.7</v>
      </c>
      <c r="BY31" s="685"/>
      <c r="BZ31" s="685"/>
      <c r="CA31" s="685"/>
      <c r="CB31" s="687"/>
      <c r="CD31" s="642"/>
      <c r="CE31" s="643"/>
      <c r="CF31" s="624" t="s">
        <v>315</v>
      </c>
      <c r="CG31" s="625"/>
      <c r="CH31" s="625"/>
      <c r="CI31" s="625"/>
      <c r="CJ31" s="625"/>
      <c r="CK31" s="625"/>
      <c r="CL31" s="625"/>
      <c r="CM31" s="625"/>
      <c r="CN31" s="625"/>
      <c r="CO31" s="625"/>
      <c r="CP31" s="625"/>
      <c r="CQ31" s="626"/>
      <c r="CR31" s="627">
        <v>28983</v>
      </c>
      <c r="CS31" s="636"/>
      <c r="CT31" s="636"/>
      <c r="CU31" s="636"/>
      <c r="CV31" s="636"/>
      <c r="CW31" s="636"/>
      <c r="CX31" s="636"/>
      <c r="CY31" s="637"/>
      <c r="CZ31" s="630">
        <v>0.2</v>
      </c>
      <c r="DA31" s="638"/>
      <c r="DB31" s="638"/>
      <c r="DC31" s="639"/>
      <c r="DD31" s="633">
        <v>28983</v>
      </c>
      <c r="DE31" s="636"/>
      <c r="DF31" s="636"/>
      <c r="DG31" s="636"/>
      <c r="DH31" s="636"/>
      <c r="DI31" s="636"/>
      <c r="DJ31" s="636"/>
      <c r="DK31" s="637"/>
      <c r="DL31" s="633">
        <v>28983</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680784</v>
      </c>
      <c r="S32" s="628"/>
      <c r="T32" s="628"/>
      <c r="U32" s="628"/>
      <c r="V32" s="628"/>
      <c r="W32" s="628"/>
      <c r="X32" s="628"/>
      <c r="Y32" s="629"/>
      <c r="Z32" s="663">
        <v>4.9000000000000004</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317</v>
      </c>
      <c r="AX32" s="624" t="s">
        <v>318</v>
      </c>
      <c r="AY32" s="625"/>
      <c r="AZ32" s="625"/>
      <c r="BA32" s="625"/>
      <c r="BB32" s="625"/>
      <c r="BC32" s="625"/>
      <c r="BD32" s="625"/>
      <c r="BE32" s="625"/>
      <c r="BF32" s="626"/>
      <c r="BG32" s="683">
        <v>99.4</v>
      </c>
      <c r="BH32" s="636"/>
      <c r="BI32" s="636"/>
      <c r="BJ32" s="636"/>
      <c r="BK32" s="636"/>
      <c r="BL32" s="636"/>
      <c r="BM32" s="631">
        <v>99</v>
      </c>
      <c r="BN32" s="636"/>
      <c r="BO32" s="636"/>
      <c r="BP32" s="636"/>
      <c r="BQ32" s="661"/>
      <c r="BR32" s="683">
        <v>99.6</v>
      </c>
      <c r="BS32" s="636"/>
      <c r="BT32" s="636"/>
      <c r="BU32" s="636"/>
      <c r="BV32" s="636"/>
      <c r="BW32" s="636"/>
      <c r="BX32" s="631">
        <v>99.2</v>
      </c>
      <c r="BY32" s="636"/>
      <c r="BZ32" s="636"/>
      <c r="CA32" s="636"/>
      <c r="CB32" s="661"/>
      <c r="CD32" s="644"/>
      <c r="CE32" s="645"/>
      <c r="CF32" s="624" t="s">
        <v>319</v>
      </c>
      <c r="CG32" s="625"/>
      <c r="CH32" s="625"/>
      <c r="CI32" s="625"/>
      <c r="CJ32" s="625"/>
      <c r="CK32" s="625"/>
      <c r="CL32" s="625"/>
      <c r="CM32" s="625"/>
      <c r="CN32" s="625"/>
      <c r="CO32" s="625"/>
      <c r="CP32" s="625"/>
      <c r="CQ32" s="626"/>
      <c r="CR32" s="627" t="s">
        <v>130</v>
      </c>
      <c r="CS32" s="628"/>
      <c r="CT32" s="628"/>
      <c r="CU32" s="628"/>
      <c r="CV32" s="628"/>
      <c r="CW32" s="628"/>
      <c r="CX32" s="628"/>
      <c r="CY32" s="629"/>
      <c r="CZ32" s="630" t="s">
        <v>236</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236</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528879</v>
      </c>
      <c r="S33" s="628"/>
      <c r="T33" s="628"/>
      <c r="U33" s="628"/>
      <c r="V33" s="628"/>
      <c r="W33" s="628"/>
      <c r="X33" s="628"/>
      <c r="Y33" s="629"/>
      <c r="Z33" s="663">
        <v>3.8</v>
      </c>
      <c r="AA33" s="663"/>
      <c r="AB33" s="663"/>
      <c r="AC33" s="663"/>
      <c r="AD33" s="664">
        <v>350063</v>
      </c>
      <c r="AE33" s="664"/>
      <c r="AF33" s="664"/>
      <c r="AG33" s="664"/>
      <c r="AH33" s="664"/>
      <c r="AI33" s="664"/>
      <c r="AJ33" s="664"/>
      <c r="AK33" s="664"/>
      <c r="AL33" s="630">
        <v>5.6</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99.4</v>
      </c>
      <c r="BH33" s="612"/>
      <c r="BI33" s="612"/>
      <c r="BJ33" s="612"/>
      <c r="BK33" s="612"/>
      <c r="BL33" s="612"/>
      <c r="BM33" s="656">
        <v>98.5</v>
      </c>
      <c r="BN33" s="612"/>
      <c r="BO33" s="612"/>
      <c r="BP33" s="612"/>
      <c r="BQ33" s="650"/>
      <c r="BR33" s="682">
        <v>99.6</v>
      </c>
      <c r="BS33" s="612"/>
      <c r="BT33" s="612"/>
      <c r="BU33" s="612"/>
      <c r="BV33" s="612"/>
      <c r="BW33" s="612"/>
      <c r="BX33" s="656">
        <v>98.3</v>
      </c>
      <c r="BY33" s="612"/>
      <c r="BZ33" s="612"/>
      <c r="CA33" s="612"/>
      <c r="CB33" s="650"/>
      <c r="CD33" s="624" t="s">
        <v>322</v>
      </c>
      <c r="CE33" s="625"/>
      <c r="CF33" s="625"/>
      <c r="CG33" s="625"/>
      <c r="CH33" s="625"/>
      <c r="CI33" s="625"/>
      <c r="CJ33" s="625"/>
      <c r="CK33" s="625"/>
      <c r="CL33" s="625"/>
      <c r="CM33" s="625"/>
      <c r="CN33" s="625"/>
      <c r="CO33" s="625"/>
      <c r="CP33" s="625"/>
      <c r="CQ33" s="626"/>
      <c r="CR33" s="627">
        <v>6434399</v>
      </c>
      <c r="CS33" s="636"/>
      <c r="CT33" s="636"/>
      <c r="CU33" s="636"/>
      <c r="CV33" s="636"/>
      <c r="CW33" s="636"/>
      <c r="CX33" s="636"/>
      <c r="CY33" s="637"/>
      <c r="CZ33" s="630">
        <v>48.2</v>
      </c>
      <c r="DA33" s="638"/>
      <c r="DB33" s="638"/>
      <c r="DC33" s="639"/>
      <c r="DD33" s="633">
        <v>4781467</v>
      </c>
      <c r="DE33" s="636"/>
      <c r="DF33" s="636"/>
      <c r="DG33" s="636"/>
      <c r="DH33" s="636"/>
      <c r="DI33" s="636"/>
      <c r="DJ33" s="636"/>
      <c r="DK33" s="637"/>
      <c r="DL33" s="633">
        <v>2301229</v>
      </c>
      <c r="DM33" s="636"/>
      <c r="DN33" s="636"/>
      <c r="DO33" s="636"/>
      <c r="DP33" s="636"/>
      <c r="DQ33" s="636"/>
      <c r="DR33" s="636"/>
      <c r="DS33" s="636"/>
      <c r="DT33" s="636"/>
      <c r="DU33" s="636"/>
      <c r="DV33" s="637"/>
      <c r="DW33" s="630">
        <v>36.299999999999997</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705353</v>
      </c>
      <c r="S34" s="628"/>
      <c r="T34" s="628"/>
      <c r="U34" s="628"/>
      <c r="V34" s="628"/>
      <c r="W34" s="628"/>
      <c r="X34" s="628"/>
      <c r="Y34" s="629"/>
      <c r="Z34" s="663">
        <v>5.0999999999999996</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1745772</v>
      </c>
      <c r="CS34" s="628"/>
      <c r="CT34" s="628"/>
      <c r="CU34" s="628"/>
      <c r="CV34" s="628"/>
      <c r="CW34" s="628"/>
      <c r="CX34" s="628"/>
      <c r="CY34" s="629"/>
      <c r="CZ34" s="630">
        <v>13.1</v>
      </c>
      <c r="DA34" s="638"/>
      <c r="DB34" s="638"/>
      <c r="DC34" s="639"/>
      <c r="DD34" s="633">
        <v>1299001</v>
      </c>
      <c r="DE34" s="628"/>
      <c r="DF34" s="628"/>
      <c r="DG34" s="628"/>
      <c r="DH34" s="628"/>
      <c r="DI34" s="628"/>
      <c r="DJ34" s="628"/>
      <c r="DK34" s="629"/>
      <c r="DL34" s="633">
        <v>1233938</v>
      </c>
      <c r="DM34" s="628"/>
      <c r="DN34" s="628"/>
      <c r="DO34" s="628"/>
      <c r="DP34" s="628"/>
      <c r="DQ34" s="628"/>
      <c r="DR34" s="628"/>
      <c r="DS34" s="628"/>
      <c r="DT34" s="628"/>
      <c r="DU34" s="628"/>
      <c r="DV34" s="629"/>
      <c r="DW34" s="630">
        <v>19.5</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2123299</v>
      </c>
      <c r="S35" s="628"/>
      <c r="T35" s="628"/>
      <c r="U35" s="628"/>
      <c r="V35" s="628"/>
      <c r="W35" s="628"/>
      <c r="X35" s="628"/>
      <c r="Y35" s="629"/>
      <c r="Z35" s="663">
        <v>15.2</v>
      </c>
      <c r="AA35" s="663"/>
      <c r="AB35" s="663"/>
      <c r="AC35" s="663"/>
      <c r="AD35" s="664" t="s">
        <v>236</v>
      </c>
      <c r="AE35" s="664"/>
      <c r="AF35" s="664"/>
      <c r="AG35" s="664"/>
      <c r="AH35" s="664"/>
      <c r="AI35" s="664"/>
      <c r="AJ35" s="664"/>
      <c r="AK35" s="664"/>
      <c r="AL35" s="630" t="s">
        <v>130</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340763</v>
      </c>
      <c r="CS35" s="636"/>
      <c r="CT35" s="636"/>
      <c r="CU35" s="636"/>
      <c r="CV35" s="636"/>
      <c r="CW35" s="636"/>
      <c r="CX35" s="636"/>
      <c r="CY35" s="637"/>
      <c r="CZ35" s="630">
        <v>2.6</v>
      </c>
      <c r="DA35" s="638"/>
      <c r="DB35" s="638"/>
      <c r="DC35" s="639"/>
      <c r="DD35" s="633">
        <v>258631</v>
      </c>
      <c r="DE35" s="636"/>
      <c r="DF35" s="636"/>
      <c r="DG35" s="636"/>
      <c r="DH35" s="636"/>
      <c r="DI35" s="636"/>
      <c r="DJ35" s="636"/>
      <c r="DK35" s="637"/>
      <c r="DL35" s="633">
        <v>64825</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958023</v>
      </c>
      <c r="S36" s="628"/>
      <c r="T36" s="628"/>
      <c r="U36" s="628"/>
      <c r="V36" s="628"/>
      <c r="W36" s="628"/>
      <c r="X36" s="628"/>
      <c r="Y36" s="629"/>
      <c r="Z36" s="663">
        <v>6.9</v>
      </c>
      <c r="AA36" s="663"/>
      <c r="AB36" s="663"/>
      <c r="AC36" s="663"/>
      <c r="AD36" s="664" t="s">
        <v>130</v>
      </c>
      <c r="AE36" s="664"/>
      <c r="AF36" s="664"/>
      <c r="AG36" s="664"/>
      <c r="AH36" s="664"/>
      <c r="AI36" s="664"/>
      <c r="AJ36" s="664"/>
      <c r="AK36" s="664"/>
      <c r="AL36" s="630" t="s">
        <v>130</v>
      </c>
      <c r="AM36" s="631"/>
      <c r="AN36" s="631"/>
      <c r="AO36" s="665"/>
      <c r="AP36" s="222"/>
      <c r="AQ36" s="670" t="s">
        <v>330</v>
      </c>
      <c r="AR36" s="671"/>
      <c r="AS36" s="671"/>
      <c r="AT36" s="671"/>
      <c r="AU36" s="671"/>
      <c r="AV36" s="671"/>
      <c r="AW36" s="671"/>
      <c r="AX36" s="671"/>
      <c r="AY36" s="672"/>
      <c r="AZ36" s="673">
        <v>966420</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49549</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1984105</v>
      </c>
      <c r="CS36" s="628"/>
      <c r="CT36" s="628"/>
      <c r="CU36" s="628"/>
      <c r="CV36" s="628"/>
      <c r="CW36" s="628"/>
      <c r="CX36" s="628"/>
      <c r="CY36" s="629"/>
      <c r="CZ36" s="630">
        <v>14.9</v>
      </c>
      <c r="DA36" s="638"/>
      <c r="DB36" s="638"/>
      <c r="DC36" s="639"/>
      <c r="DD36" s="633">
        <v>1262893</v>
      </c>
      <c r="DE36" s="628"/>
      <c r="DF36" s="628"/>
      <c r="DG36" s="628"/>
      <c r="DH36" s="628"/>
      <c r="DI36" s="628"/>
      <c r="DJ36" s="628"/>
      <c r="DK36" s="629"/>
      <c r="DL36" s="633">
        <v>637867</v>
      </c>
      <c r="DM36" s="628"/>
      <c r="DN36" s="628"/>
      <c r="DO36" s="628"/>
      <c r="DP36" s="628"/>
      <c r="DQ36" s="628"/>
      <c r="DR36" s="628"/>
      <c r="DS36" s="628"/>
      <c r="DT36" s="628"/>
      <c r="DU36" s="628"/>
      <c r="DV36" s="629"/>
      <c r="DW36" s="630">
        <v>10.1</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282340</v>
      </c>
      <c r="S37" s="628"/>
      <c r="T37" s="628"/>
      <c r="U37" s="628"/>
      <c r="V37" s="628"/>
      <c r="W37" s="628"/>
      <c r="X37" s="628"/>
      <c r="Y37" s="629"/>
      <c r="Z37" s="663">
        <v>2</v>
      </c>
      <c r="AA37" s="663"/>
      <c r="AB37" s="663"/>
      <c r="AC37" s="663"/>
      <c r="AD37" s="664">
        <v>74031</v>
      </c>
      <c r="AE37" s="664"/>
      <c r="AF37" s="664"/>
      <c r="AG37" s="664"/>
      <c r="AH37" s="664"/>
      <c r="AI37" s="664"/>
      <c r="AJ37" s="664"/>
      <c r="AK37" s="664"/>
      <c r="AL37" s="630">
        <v>1.2</v>
      </c>
      <c r="AM37" s="631"/>
      <c r="AN37" s="631"/>
      <c r="AO37" s="665"/>
      <c r="AQ37" s="658" t="s">
        <v>334</v>
      </c>
      <c r="AR37" s="659"/>
      <c r="AS37" s="659"/>
      <c r="AT37" s="659"/>
      <c r="AU37" s="659"/>
      <c r="AV37" s="659"/>
      <c r="AW37" s="659"/>
      <c r="AX37" s="659"/>
      <c r="AY37" s="660"/>
      <c r="AZ37" s="627">
        <v>171631</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49549</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688484</v>
      </c>
      <c r="CS37" s="636"/>
      <c r="CT37" s="636"/>
      <c r="CU37" s="636"/>
      <c r="CV37" s="636"/>
      <c r="CW37" s="636"/>
      <c r="CX37" s="636"/>
      <c r="CY37" s="637"/>
      <c r="CZ37" s="630">
        <v>5.2</v>
      </c>
      <c r="DA37" s="638"/>
      <c r="DB37" s="638"/>
      <c r="DC37" s="639"/>
      <c r="DD37" s="633">
        <v>653484</v>
      </c>
      <c r="DE37" s="636"/>
      <c r="DF37" s="636"/>
      <c r="DG37" s="636"/>
      <c r="DH37" s="636"/>
      <c r="DI37" s="636"/>
      <c r="DJ37" s="636"/>
      <c r="DK37" s="637"/>
      <c r="DL37" s="633">
        <v>614253</v>
      </c>
      <c r="DM37" s="636"/>
      <c r="DN37" s="636"/>
      <c r="DO37" s="636"/>
      <c r="DP37" s="636"/>
      <c r="DQ37" s="636"/>
      <c r="DR37" s="636"/>
      <c r="DS37" s="636"/>
      <c r="DT37" s="636"/>
      <c r="DU37" s="636"/>
      <c r="DV37" s="637"/>
      <c r="DW37" s="630">
        <v>9.6999999999999993</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929027</v>
      </c>
      <c r="S38" s="628"/>
      <c r="T38" s="628"/>
      <c r="U38" s="628"/>
      <c r="V38" s="628"/>
      <c r="W38" s="628"/>
      <c r="X38" s="628"/>
      <c r="Y38" s="629"/>
      <c r="Z38" s="663">
        <v>6.7</v>
      </c>
      <c r="AA38" s="663"/>
      <c r="AB38" s="663"/>
      <c r="AC38" s="663"/>
      <c r="AD38" s="664" t="s">
        <v>236</v>
      </c>
      <c r="AE38" s="664"/>
      <c r="AF38" s="664"/>
      <c r="AG38" s="664"/>
      <c r="AH38" s="664"/>
      <c r="AI38" s="664"/>
      <c r="AJ38" s="664"/>
      <c r="AK38" s="664"/>
      <c r="AL38" s="630" t="s">
        <v>236</v>
      </c>
      <c r="AM38" s="631"/>
      <c r="AN38" s="631"/>
      <c r="AO38" s="665"/>
      <c r="AQ38" s="658" t="s">
        <v>338</v>
      </c>
      <c r="AR38" s="659"/>
      <c r="AS38" s="659"/>
      <c r="AT38" s="659"/>
      <c r="AU38" s="659"/>
      <c r="AV38" s="659"/>
      <c r="AW38" s="659"/>
      <c r="AX38" s="659"/>
      <c r="AY38" s="660"/>
      <c r="AZ38" s="627">
        <v>94126</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2197</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957935</v>
      </c>
      <c r="CS38" s="628"/>
      <c r="CT38" s="628"/>
      <c r="CU38" s="628"/>
      <c r="CV38" s="628"/>
      <c r="CW38" s="628"/>
      <c r="CX38" s="628"/>
      <c r="CY38" s="629"/>
      <c r="CZ38" s="630">
        <v>7.2</v>
      </c>
      <c r="DA38" s="638"/>
      <c r="DB38" s="638"/>
      <c r="DC38" s="639"/>
      <c r="DD38" s="633">
        <v>626954</v>
      </c>
      <c r="DE38" s="628"/>
      <c r="DF38" s="628"/>
      <c r="DG38" s="628"/>
      <c r="DH38" s="628"/>
      <c r="DI38" s="628"/>
      <c r="DJ38" s="628"/>
      <c r="DK38" s="629"/>
      <c r="DL38" s="633">
        <v>364599</v>
      </c>
      <c r="DM38" s="628"/>
      <c r="DN38" s="628"/>
      <c r="DO38" s="628"/>
      <c r="DP38" s="628"/>
      <c r="DQ38" s="628"/>
      <c r="DR38" s="628"/>
      <c r="DS38" s="628"/>
      <c r="DT38" s="628"/>
      <c r="DU38" s="628"/>
      <c r="DV38" s="629"/>
      <c r="DW38" s="630">
        <v>5.8</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236</v>
      </c>
      <c r="AA39" s="663"/>
      <c r="AB39" s="663"/>
      <c r="AC39" s="663"/>
      <c r="AD39" s="664" t="s">
        <v>130</v>
      </c>
      <c r="AE39" s="664"/>
      <c r="AF39" s="664"/>
      <c r="AG39" s="664"/>
      <c r="AH39" s="664"/>
      <c r="AI39" s="664"/>
      <c r="AJ39" s="664"/>
      <c r="AK39" s="664"/>
      <c r="AL39" s="630" t="s">
        <v>236</v>
      </c>
      <c r="AM39" s="631"/>
      <c r="AN39" s="631"/>
      <c r="AO39" s="665"/>
      <c r="AQ39" s="658" t="s">
        <v>342</v>
      </c>
      <c r="AR39" s="659"/>
      <c r="AS39" s="659"/>
      <c r="AT39" s="659"/>
      <c r="AU39" s="659"/>
      <c r="AV39" s="659"/>
      <c r="AW39" s="659"/>
      <c r="AX39" s="659"/>
      <c r="AY39" s="660"/>
      <c r="AZ39" s="627">
        <v>8485</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3269</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1404672</v>
      </c>
      <c r="CS39" s="636"/>
      <c r="CT39" s="636"/>
      <c r="CU39" s="636"/>
      <c r="CV39" s="636"/>
      <c r="CW39" s="636"/>
      <c r="CX39" s="636"/>
      <c r="CY39" s="637"/>
      <c r="CZ39" s="630">
        <v>10.5</v>
      </c>
      <c r="DA39" s="638"/>
      <c r="DB39" s="638"/>
      <c r="DC39" s="639"/>
      <c r="DD39" s="633">
        <v>1332836</v>
      </c>
      <c r="DE39" s="636"/>
      <c r="DF39" s="636"/>
      <c r="DG39" s="636"/>
      <c r="DH39" s="636"/>
      <c r="DI39" s="636"/>
      <c r="DJ39" s="636"/>
      <c r="DK39" s="637"/>
      <c r="DL39" s="633" t="s">
        <v>236</v>
      </c>
      <c r="DM39" s="636"/>
      <c r="DN39" s="636"/>
      <c r="DO39" s="636"/>
      <c r="DP39" s="636"/>
      <c r="DQ39" s="636"/>
      <c r="DR39" s="636"/>
      <c r="DS39" s="636"/>
      <c r="DT39" s="636"/>
      <c r="DU39" s="636"/>
      <c r="DV39" s="637"/>
      <c r="DW39" s="630" t="s">
        <v>236</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125927</v>
      </c>
      <c r="S40" s="628"/>
      <c r="T40" s="628"/>
      <c r="U40" s="628"/>
      <c r="V40" s="628"/>
      <c r="W40" s="628"/>
      <c r="X40" s="628"/>
      <c r="Y40" s="629"/>
      <c r="Z40" s="663">
        <v>0.9</v>
      </c>
      <c r="AA40" s="663"/>
      <c r="AB40" s="663"/>
      <c r="AC40" s="663"/>
      <c r="AD40" s="664" t="s">
        <v>130</v>
      </c>
      <c r="AE40" s="664"/>
      <c r="AF40" s="664"/>
      <c r="AG40" s="664"/>
      <c r="AH40" s="664"/>
      <c r="AI40" s="664"/>
      <c r="AJ40" s="664"/>
      <c r="AK40" s="664"/>
      <c r="AL40" s="630" t="s">
        <v>236</v>
      </c>
      <c r="AM40" s="631"/>
      <c r="AN40" s="631"/>
      <c r="AO40" s="665"/>
      <c r="AQ40" s="658" t="s">
        <v>346</v>
      </c>
      <c r="AR40" s="659"/>
      <c r="AS40" s="659"/>
      <c r="AT40" s="659"/>
      <c r="AU40" s="659"/>
      <c r="AV40" s="659"/>
      <c r="AW40" s="659"/>
      <c r="AX40" s="659"/>
      <c r="AY40" s="660"/>
      <c r="AZ40" s="627" t="s">
        <v>236</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108</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1152</v>
      </c>
      <c r="CS40" s="628"/>
      <c r="CT40" s="628"/>
      <c r="CU40" s="628"/>
      <c r="CV40" s="628"/>
      <c r="CW40" s="628"/>
      <c r="CX40" s="628"/>
      <c r="CY40" s="629"/>
      <c r="CZ40" s="630">
        <v>0</v>
      </c>
      <c r="DA40" s="638"/>
      <c r="DB40" s="638"/>
      <c r="DC40" s="639"/>
      <c r="DD40" s="633">
        <v>1152</v>
      </c>
      <c r="DE40" s="628"/>
      <c r="DF40" s="628"/>
      <c r="DG40" s="628"/>
      <c r="DH40" s="628"/>
      <c r="DI40" s="628"/>
      <c r="DJ40" s="628"/>
      <c r="DK40" s="629"/>
      <c r="DL40" s="633" t="s">
        <v>236</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13965125</v>
      </c>
      <c r="S41" s="649"/>
      <c r="T41" s="649"/>
      <c r="U41" s="649"/>
      <c r="V41" s="649"/>
      <c r="W41" s="649"/>
      <c r="X41" s="649"/>
      <c r="Y41" s="653"/>
      <c r="Z41" s="654">
        <v>100</v>
      </c>
      <c r="AA41" s="654"/>
      <c r="AB41" s="654"/>
      <c r="AC41" s="654"/>
      <c r="AD41" s="655">
        <v>6210462</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115542</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130</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236</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576636</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375</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2557785</v>
      </c>
      <c r="CS42" s="636"/>
      <c r="CT42" s="636"/>
      <c r="CU42" s="636"/>
      <c r="CV42" s="636"/>
      <c r="CW42" s="636"/>
      <c r="CX42" s="636"/>
      <c r="CY42" s="637"/>
      <c r="CZ42" s="630">
        <v>19.2</v>
      </c>
      <c r="DA42" s="638"/>
      <c r="DB42" s="638"/>
      <c r="DC42" s="639"/>
      <c r="DD42" s="633">
        <v>628188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4619</v>
      </c>
      <c r="CS43" s="636"/>
      <c r="CT43" s="636"/>
      <c r="CU43" s="636"/>
      <c r="CV43" s="636"/>
      <c r="CW43" s="636"/>
      <c r="CX43" s="636"/>
      <c r="CY43" s="637"/>
      <c r="CZ43" s="630">
        <v>0</v>
      </c>
      <c r="DA43" s="638"/>
      <c r="DB43" s="638"/>
      <c r="DC43" s="639"/>
      <c r="DD43" s="633">
        <v>4419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360</v>
      </c>
      <c r="CG44" s="625"/>
      <c r="CH44" s="625"/>
      <c r="CI44" s="625"/>
      <c r="CJ44" s="625"/>
      <c r="CK44" s="625"/>
      <c r="CL44" s="625"/>
      <c r="CM44" s="625"/>
      <c r="CN44" s="625"/>
      <c r="CO44" s="625"/>
      <c r="CP44" s="625"/>
      <c r="CQ44" s="626"/>
      <c r="CR44" s="627">
        <v>2394795</v>
      </c>
      <c r="CS44" s="628"/>
      <c r="CT44" s="628"/>
      <c r="CU44" s="628"/>
      <c r="CV44" s="628"/>
      <c r="CW44" s="628"/>
      <c r="CX44" s="628"/>
      <c r="CY44" s="629"/>
      <c r="CZ44" s="630">
        <v>18</v>
      </c>
      <c r="DA44" s="631"/>
      <c r="DB44" s="631"/>
      <c r="DC44" s="632"/>
      <c r="DD44" s="633">
        <v>468198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1175660</v>
      </c>
      <c r="CS45" s="636"/>
      <c r="CT45" s="636"/>
      <c r="CU45" s="636"/>
      <c r="CV45" s="636"/>
      <c r="CW45" s="636"/>
      <c r="CX45" s="636"/>
      <c r="CY45" s="637"/>
      <c r="CZ45" s="630">
        <v>8.8000000000000007</v>
      </c>
      <c r="DA45" s="638"/>
      <c r="DB45" s="638"/>
      <c r="DC45" s="639"/>
      <c r="DD45" s="633">
        <v>217572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1122174</v>
      </c>
      <c r="CS46" s="628"/>
      <c r="CT46" s="628"/>
      <c r="CU46" s="628"/>
      <c r="CV46" s="628"/>
      <c r="CW46" s="628"/>
      <c r="CX46" s="628"/>
      <c r="CY46" s="629"/>
      <c r="CZ46" s="630">
        <v>8.4</v>
      </c>
      <c r="DA46" s="631"/>
      <c r="DB46" s="631"/>
      <c r="DC46" s="632"/>
      <c r="DD46" s="633">
        <v>208821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v>162990</v>
      </c>
      <c r="CS47" s="636"/>
      <c r="CT47" s="636"/>
      <c r="CU47" s="636"/>
      <c r="CV47" s="636"/>
      <c r="CW47" s="636"/>
      <c r="CX47" s="636"/>
      <c r="CY47" s="637"/>
      <c r="CZ47" s="630">
        <v>1.2</v>
      </c>
      <c r="DA47" s="638"/>
      <c r="DB47" s="638"/>
      <c r="DC47" s="639"/>
      <c r="DD47" s="633">
        <v>159990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13336015</v>
      </c>
      <c r="CS49" s="612"/>
      <c r="CT49" s="612"/>
      <c r="CU49" s="612"/>
      <c r="CV49" s="612"/>
      <c r="CW49" s="612"/>
      <c r="CX49" s="612"/>
      <c r="CY49" s="613"/>
      <c r="CZ49" s="614">
        <v>100</v>
      </c>
      <c r="DA49" s="615"/>
      <c r="DB49" s="615"/>
      <c r="DC49" s="616"/>
      <c r="DD49" s="617">
        <v>8580143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qXoFyvTw9W9rvWl5VPW1Cg2Q+pmQ6hpbhU50oTxsUmyvaJmTU91FqSWEnXkj2UqJr6BSmSSE++O6ecpJ6IwHig==" saltValue="oOnArJsH2NQPf+/axgu3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13844</v>
      </c>
      <c r="R7" s="1088"/>
      <c r="S7" s="1088"/>
      <c r="T7" s="1088"/>
      <c r="U7" s="1088"/>
      <c r="V7" s="1088">
        <v>13216</v>
      </c>
      <c r="W7" s="1088"/>
      <c r="X7" s="1088"/>
      <c r="Y7" s="1088"/>
      <c r="Z7" s="1088"/>
      <c r="AA7" s="1088">
        <v>628</v>
      </c>
      <c r="AB7" s="1088"/>
      <c r="AC7" s="1088"/>
      <c r="AD7" s="1088"/>
      <c r="AE7" s="1089"/>
      <c r="AF7" s="1090">
        <v>365</v>
      </c>
      <c r="AG7" s="1091"/>
      <c r="AH7" s="1091"/>
      <c r="AI7" s="1091"/>
      <c r="AJ7" s="1092"/>
      <c r="AK7" s="1093">
        <v>5</v>
      </c>
      <c r="AL7" s="1094"/>
      <c r="AM7" s="1094"/>
      <c r="AN7" s="1094"/>
      <c r="AO7" s="1094"/>
      <c r="AP7" s="1094">
        <v>8897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6</v>
      </c>
      <c r="R8" s="1039"/>
      <c r="S8" s="1039"/>
      <c r="T8" s="1039"/>
      <c r="U8" s="1039"/>
      <c r="V8" s="1039">
        <v>5</v>
      </c>
      <c r="W8" s="1039"/>
      <c r="X8" s="1039"/>
      <c r="Y8" s="1039"/>
      <c r="Z8" s="1039"/>
      <c r="AA8" s="1039">
        <v>1</v>
      </c>
      <c r="AB8" s="1039"/>
      <c r="AC8" s="1039"/>
      <c r="AD8" s="1039"/>
      <c r="AE8" s="1040"/>
      <c r="AF8" s="1035">
        <v>1</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115</v>
      </c>
      <c r="R9" s="1039"/>
      <c r="S9" s="1039"/>
      <c r="T9" s="1039"/>
      <c r="U9" s="1039"/>
      <c r="V9" s="1039">
        <v>115</v>
      </c>
      <c r="W9" s="1039"/>
      <c r="X9" s="1039"/>
      <c r="Y9" s="1039"/>
      <c r="Z9" s="1039"/>
      <c r="AA9" s="1039">
        <v>0</v>
      </c>
      <c r="AB9" s="1039"/>
      <c r="AC9" s="1039"/>
      <c r="AD9" s="1039"/>
      <c r="AE9" s="1040"/>
      <c r="AF9" s="1035" t="s">
        <v>392</v>
      </c>
      <c r="AG9" s="1036"/>
      <c r="AH9" s="1036"/>
      <c r="AI9" s="1036"/>
      <c r="AJ9" s="1037"/>
      <c r="AK9" s="1080">
        <v>0</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13965</v>
      </c>
      <c r="R23" s="1061"/>
      <c r="S23" s="1061"/>
      <c r="T23" s="1061"/>
      <c r="U23" s="1061"/>
      <c r="V23" s="1061">
        <v>13336</v>
      </c>
      <c r="W23" s="1061"/>
      <c r="X23" s="1061"/>
      <c r="Y23" s="1061"/>
      <c r="Z23" s="1061"/>
      <c r="AA23" s="1061">
        <v>629</v>
      </c>
      <c r="AB23" s="1061"/>
      <c r="AC23" s="1061"/>
      <c r="AD23" s="1061"/>
      <c r="AE23" s="1068"/>
      <c r="AF23" s="1069">
        <v>366</v>
      </c>
      <c r="AG23" s="1061"/>
      <c r="AH23" s="1061"/>
      <c r="AI23" s="1061"/>
      <c r="AJ23" s="1070"/>
      <c r="AK23" s="1071"/>
      <c r="AL23" s="1072"/>
      <c r="AM23" s="1072"/>
      <c r="AN23" s="1072"/>
      <c r="AO23" s="1072"/>
      <c r="AP23" s="1061">
        <v>8897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1858</v>
      </c>
      <c r="R28" s="1051"/>
      <c r="S28" s="1051"/>
      <c r="T28" s="1051"/>
      <c r="U28" s="1051"/>
      <c r="V28" s="1051">
        <v>1808</v>
      </c>
      <c r="W28" s="1051"/>
      <c r="X28" s="1051"/>
      <c r="Y28" s="1051"/>
      <c r="Z28" s="1051"/>
      <c r="AA28" s="1051">
        <v>50</v>
      </c>
      <c r="AB28" s="1051"/>
      <c r="AC28" s="1051"/>
      <c r="AD28" s="1051"/>
      <c r="AE28" s="1052"/>
      <c r="AF28" s="1053">
        <v>50</v>
      </c>
      <c r="AG28" s="1051"/>
      <c r="AH28" s="1051"/>
      <c r="AI28" s="1051"/>
      <c r="AJ28" s="1054"/>
      <c r="AK28" s="1042">
        <v>116</v>
      </c>
      <c r="AL28" s="1043"/>
      <c r="AM28" s="1043"/>
      <c r="AN28" s="1043"/>
      <c r="AO28" s="1043"/>
      <c r="AP28" s="1043" t="s">
        <v>521</v>
      </c>
      <c r="AQ28" s="1043"/>
      <c r="AR28" s="1043"/>
      <c r="AS28" s="1043"/>
      <c r="AT28" s="1043"/>
      <c r="AU28" s="1043" t="s">
        <v>521</v>
      </c>
      <c r="AV28" s="1043"/>
      <c r="AW28" s="1043"/>
      <c r="AX28" s="1043"/>
      <c r="AY28" s="1043"/>
      <c r="AZ28" s="1044" t="s">
        <v>521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2003</v>
      </c>
      <c r="R29" s="1039"/>
      <c r="S29" s="1039"/>
      <c r="T29" s="1039"/>
      <c r="U29" s="1039"/>
      <c r="V29" s="1039">
        <v>1730</v>
      </c>
      <c r="W29" s="1039"/>
      <c r="X29" s="1039"/>
      <c r="Y29" s="1039"/>
      <c r="Z29" s="1039"/>
      <c r="AA29" s="1039">
        <v>273</v>
      </c>
      <c r="AB29" s="1039"/>
      <c r="AC29" s="1039"/>
      <c r="AD29" s="1039"/>
      <c r="AE29" s="1040"/>
      <c r="AF29" s="1035">
        <v>273</v>
      </c>
      <c r="AG29" s="1036"/>
      <c r="AH29" s="1036"/>
      <c r="AI29" s="1036"/>
      <c r="AJ29" s="1037"/>
      <c r="AK29" s="980">
        <v>180</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252</v>
      </c>
      <c r="R30" s="1039"/>
      <c r="S30" s="1039"/>
      <c r="T30" s="1039"/>
      <c r="U30" s="1039"/>
      <c r="V30" s="1039">
        <v>251</v>
      </c>
      <c r="W30" s="1039"/>
      <c r="X30" s="1039"/>
      <c r="Y30" s="1039"/>
      <c r="Z30" s="1039"/>
      <c r="AA30" s="1039">
        <v>1</v>
      </c>
      <c r="AB30" s="1039"/>
      <c r="AC30" s="1039"/>
      <c r="AD30" s="1039"/>
      <c r="AE30" s="1040"/>
      <c r="AF30" s="1035">
        <v>1</v>
      </c>
      <c r="AG30" s="1036"/>
      <c r="AH30" s="1036"/>
      <c r="AI30" s="1036"/>
      <c r="AJ30" s="1037"/>
      <c r="AK30" s="980">
        <v>32</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552</v>
      </c>
      <c r="R31" s="1039"/>
      <c r="S31" s="1039"/>
      <c r="T31" s="1039"/>
      <c r="U31" s="1039"/>
      <c r="V31" s="1039">
        <v>698</v>
      </c>
      <c r="W31" s="1039"/>
      <c r="X31" s="1039"/>
      <c r="Y31" s="1039"/>
      <c r="Z31" s="1039"/>
      <c r="AA31" s="1039">
        <v>-146</v>
      </c>
      <c r="AB31" s="1039"/>
      <c r="AC31" s="1039"/>
      <c r="AD31" s="1039"/>
      <c r="AE31" s="1040"/>
      <c r="AF31" s="1035">
        <v>125</v>
      </c>
      <c r="AG31" s="1036"/>
      <c r="AH31" s="1036"/>
      <c r="AI31" s="1036"/>
      <c r="AJ31" s="1037"/>
      <c r="AK31" s="980">
        <v>8</v>
      </c>
      <c r="AL31" s="971"/>
      <c r="AM31" s="971"/>
      <c r="AN31" s="971"/>
      <c r="AO31" s="971"/>
      <c r="AP31" s="971">
        <v>609</v>
      </c>
      <c r="AQ31" s="971"/>
      <c r="AR31" s="971"/>
      <c r="AS31" s="971"/>
      <c r="AT31" s="971"/>
      <c r="AU31" s="971" t="s">
        <v>521</v>
      </c>
      <c r="AV31" s="971"/>
      <c r="AW31" s="971"/>
      <c r="AX31" s="971"/>
      <c r="AY31" s="971"/>
      <c r="AZ31" s="1041" t="s">
        <v>521</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210</v>
      </c>
      <c r="R32" s="1039"/>
      <c r="S32" s="1039"/>
      <c r="T32" s="1039"/>
      <c r="U32" s="1039"/>
      <c r="V32" s="1039">
        <v>230</v>
      </c>
      <c r="W32" s="1039"/>
      <c r="X32" s="1039"/>
      <c r="Y32" s="1039"/>
      <c r="Z32" s="1039"/>
      <c r="AA32" s="1039">
        <v>20</v>
      </c>
      <c r="AB32" s="1039"/>
      <c r="AC32" s="1039"/>
      <c r="AD32" s="1039"/>
      <c r="AE32" s="1040"/>
      <c r="AF32" s="1035">
        <v>20</v>
      </c>
      <c r="AG32" s="1036"/>
      <c r="AH32" s="1036"/>
      <c r="AI32" s="1036"/>
      <c r="AJ32" s="1037"/>
      <c r="AK32" s="980">
        <v>94</v>
      </c>
      <c r="AL32" s="971"/>
      <c r="AM32" s="971"/>
      <c r="AN32" s="971"/>
      <c r="AO32" s="971"/>
      <c r="AP32" s="971">
        <v>587</v>
      </c>
      <c r="AQ32" s="971"/>
      <c r="AR32" s="971"/>
      <c r="AS32" s="971"/>
      <c r="AT32" s="971"/>
      <c r="AU32" s="971">
        <v>587</v>
      </c>
      <c r="AV32" s="971"/>
      <c r="AW32" s="971"/>
      <c r="AX32" s="971"/>
      <c r="AY32" s="971"/>
      <c r="AZ32" s="1041" t="s">
        <v>521</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52372</v>
      </c>
      <c r="R33" s="1039"/>
      <c r="S33" s="1039"/>
      <c r="T33" s="1039"/>
      <c r="U33" s="1039"/>
      <c r="V33" s="1039">
        <v>77888</v>
      </c>
      <c r="W33" s="1039"/>
      <c r="X33" s="1039"/>
      <c r="Y33" s="1039"/>
      <c r="Z33" s="1039"/>
      <c r="AA33" s="1039">
        <v>-25516</v>
      </c>
      <c r="AB33" s="1039"/>
      <c r="AC33" s="1039"/>
      <c r="AD33" s="1039"/>
      <c r="AE33" s="1040"/>
      <c r="AF33" s="1035">
        <v>0</v>
      </c>
      <c r="AG33" s="1036"/>
      <c r="AH33" s="1036"/>
      <c r="AI33" s="1036"/>
      <c r="AJ33" s="1037"/>
      <c r="AK33" s="980" t="s">
        <v>521</v>
      </c>
      <c r="AL33" s="971"/>
      <c r="AM33" s="971"/>
      <c r="AN33" s="971"/>
      <c r="AO33" s="971"/>
      <c r="AP33" s="971">
        <v>192</v>
      </c>
      <c r="AQ33" s="971"/>
      <c r="AR33" s="971"/>
      <c r="AS33" s="971"/>
      <c r="AT33" s="971"/>
      <c r="AU33" s="971" t="s">
        <v>521</v>
      </c>
      <c r="AV33" s="971"/>
      <c r="AW33" s="971"/>
      <c r="AX33" s="971"/>
      <c r="AY33" s="971"/>
      <c r="AZ33" s="1041" t="s">
        <v>521</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416</v>
      </c>
      <c r="C34" s="1031"/>
      <c r="D34" s="1031"/>
      <c r="E34" s="1031"/>
      <c r="F34" s="1031"/>
      <c r="G34" s="1031"/>
      <c r="H34" s="1031"/>
      <c r="I34" s="1031"/>
      <c r="J34" s="1031"/>
      <c r="K34" s="1031"/>
      <c r="L34" s="1031"/>
      <c r="M34" s="1031"/>
      <c r="N34" s="1031"/>
      <c r="O34" s="1031"/>
      <c r="P34" s="1032"/>
      <c r="Q34" s="1038">
        <v>3</v>
      </c>
      <c r="R34" s="1039"/>
      <c r="S34" s="1039"/>
      <c r="T34" s="1039"/>
      <c r="U34" s="1039"/>
      <c r="V34" s="1039">
        <v>0</v>
      </c>
      <c r="W34" s="1039"/>
      <c r="X34" s="1039"/>
      <c r="Y34" s="1039"/>
      <c r="Z34" s="1039"/>
      <c r="AA34" s="1039">
        <v>3</v>
      </c>
      <c r="AB34" s="1039"/>
      <c r="AC34" s="1039"/>
      <c r="AD34" s="1039"/>
      <c r="AE34" s="1040"/>
      <c r="AF34" s="1035">
        <v>3</v>
      </c>
      <c r="AG34" s="1036"/>
      <c r="AH34" s="1036"/>
      <c r="AI34" s="1036"/>
      <c r="AJ34" s="1037"/>
      <c r="AK34" s="980" t="s">
        <v>521</v>
      </c>
      <c r="AL34" s="971"/>
      <c r="AM34" s="971"/>
      <c r="AN34" s="971"/>
      <c r="AO34" s="971"/>
      <c r="AP34" s="971" t="s">
        <v>521</v>
      </c>
      <c r="AQ34" s="971"/>
      <c r="AR34" s="971"/>
      <c r="AS34" s="971"/>
      <c r="AT34" s="971"/>
      <c r="AU34" s="971" t="s">
        <v>521</v>
      </c>
      <c r="AV34" s="971"/>
      <c r="AW34" s="971"/>
      <c r="AX34" s="971"/>
      <c r="AY34" s="971"/>
      <c r="AZ34" s="1041" t="s">
        <v>521</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417</v>
      </c>
      <c r="C35" s="1031"/>
      <c r="D35" s="1031"/>
      <c r="E35" s="1031"/>
      <c r="F35" s="1031"/>
      <c r="G35" s="1031"/>
      <c r="H35" s="1031"/>
      <c r="I35" s="1031"/>
      <c r="J35" s="1031"/>
      <c r="K35" s="1031"/>
      <c r="L35" s="1031"/>
      <c r="M35" s="1031"/>
      <c r="N35" s="1031"/>
      <c r="O35" s="1031"/>
      <c r="P35" s="1032"/>
      <c r="Q35" s="1038">
        <v>82</v>
      </c>
      <c r="R35" s="1039"/>
      <c r="S35" s="1039"/>
      <c r="T35" s="1039"/>
      <c r="U35" s="1039"/>
      <c r="V35" s="1039">
        <v>43</v>
      </c>
      <c r="W35" s="1039"/>
      <c r="X35" s="1039"/>
      <c r="Y35" s="1039"/>
      <c r="Z35" s="1039"/>
      <c r="AA35" s="1039">
        <v>39</v>
      </c>
      <c r="AB35" s="1039"/>
      <c r="AC35" s="1039"/>
      <c r="AD35" s="1039"/>
      <c r="AE35" s="1040"/>
      <c r="AF35" s="1035">
        <v>1</v>
      </c>
      <c r="AG35" s="1036"/>
      <c r="AH35" s="1036"/>
      <c r="AI35" s="1036"/>
      <c r="AJ35" s="1037"/>
      <c r="AK35" s="980">
        <v>82</v>
      </c>
      <c r="AL35" s="971"/>
      <c r="AM35" s="971"/>
      <c r="AN35" s="971"/>
      <c r="AO35" s="971"/>
      <c r="AP35" s="971">
        <v>2111</v>
      </c>
      <c r="AQ35" s="971"/>
      <c r="AR35" s="971"/>
      <c r="AS35" s="971"/>
      <c r="AT35" s="971"/>
      <c r="AU35" s="971" t="s">
        <v>521</v>
      </c>
      <c r="AV35" s="971"/>
      <c r="AW35" s="971"/>
      <c r="AX35" s="971"/>
      <c r="AY35" s="971"/>
      <c r="AZ35" s="1041" t="s">
        <v>521</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418</v>
      </c>
      <c r="C36" s="1031"/>
      <c r="D36" s="1031"/>
      <c r="E36" s="1031"/>
      <c r="F36" s="1031"/>
      <c r="G36" s="1031"/>
      <c r="H36" s="1031"/>
      <c r="I36" s="1031"/>
      <c r="J36" s="1031"/>
      <c r="K36" s="1031"/>
      <c r="L36" s="1031"/>
      <c r="M36" s="1031"/>
      <c r="N36" s="1031"/>
      <c r="O36" s="1031"/>
      <c r="P36" s="1032"/>
      <c r="Q36" s="1038">
        <v>102</v>
      </c>
      <c r="R36" s="1039"/>
      <c r="S36" s="1039"/>
      <c r="T36" s="1039"/>
      <c r="U36" s="1039"/>
      <c r="V36" s="1039">
        <v>63</v>
      </c>
      <c r="W36" s="1039"/>
      <c r="X36" s="1039"/>
      <c r="Y36" s="1039"/>
      <c r="Z36" s="1039"/>
      <c r="AA36" s="1039">
        <v>38</v>
      </c>
      <c r="AB36" s="1039"/>
      <c r="AC36" s="1039"/>
      <c r="AD36" s="1039"/>
      <c r="AE36" s="1040"/>
      <c r="AF36" s="1035">
        <v>0</v>
      </c>
      <c r="AG36" s="1036"/>
      <c r="AH36" s="1036"/>
      <c r="AI36" s="1036"/>
      <c r="AJ36" s="1037"/>
      <c r="AK36" s="980">
        <v>90</v>
      </c>
      <c r="AL36" s="971"/>
      <c r="AM36" s="971"/>
      <c r="AN36" s="971"/>
      <c r="AO36" s="971"/>
      <c r="AP36" s="971">
        <v>1686</v>
      </c>
      <c r="AQ36" s="971"/>
      <c r="AR36" s="971"/>
      <c r="AS36" s="971"/>
      <c r="AT36" s="971"/>
      <c r="AU36" s="971" t="s">
        <v>521</v>
      </c>
      <c r="AV36" s="971"/>
      <c r="AW36" s="971"/>
      <c r="AX36" s="971"/>
      <c r="AY36" s="971"/>
      <c r="AZ36" s="1041" t="s">
        <v>521</v>
      </c>
      <c r="BA36" s="1041"/>
      <c r="BB36" s="1041"/>
      <c r="BC36" s="1041"/>
      <c r="BD36" s="1041"/>
      <c r="BE36" s="972" t="s">
        <v>415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419</v>
      </c>
      <c r="C37" s="1031"/>
      <c r="D37" s="1031"/>
      <c r="E37" s="1031"/>
      <c r="F37" s="1031"/>
      <c r="G37" s="1031"/>
      <c r="H37" s="1031"/>
      <c r="I37" s="1031"/>
      <c r="J37" s="1031"/>
      <c r="K37" s="1031"/>
      <c r="L37" s="1031"/>
      <c r="M37" s="1031"/>
      <c r="N37" s="1031"/>
      <c r="O37" s="1031"/>
      <c r="P37" s="1032"/>
      <c r="Q37" s="1038">
        <v>118</v>
      </c>
      <c r="R37" s="1039"/>
      <c r="S37" s="1039"/>
      <c r="T37" s="1039"/>
      <c r="U37" s="1039"/>
      <c r="V37" s="1039">
        <v>1</v>
      </c>
      <c r="W37" s="1039"/>
      <c r="X37" s="1039"/>
      <c r="Y37" s="1039"/>
      <c r="Z37" s="1039"/>
      <c r="AA37" s="1039">
        <v>117</v>
      </c>
      <c r="AB37" s="1039"/>
      <c r="AC37" s="1039"/>
      <c r="AD37" s="1039"/>
      <c r="AE37" s="1040"/>
      <c r="AF37" s="1035">
        <v>137</v>
      </c>
      <c r="AG37" s="1036"/>
      <c r="AH37" s="1036"/>
      <c r="AI37" s="1036"/>
      <c r="AJ37" s="1037"/>
      <c r="AK37" s="980" t="s">
        <v>521</v>
      </c>
      <c r="AL37" s="971"/>
      <c r="AM37" s="971"/>
      <c r="AN37" s="971"/>
      <c r="AO37" s="971"/>
      <c r="AP37" s="971" t="s">
        <v>521</v>
      </c>
      <c r="AQ37" s="971"/>
      <c r="AR37" s="971"/>
      <c r="AS37" s="971"/>
      <c r="AT37" s="971"/>
      <c r="AU37" s="971" t="s">
        <v>521</v>
      </c>
      <c r="AV37" s="971"/>
      <c r="AW37" s="971"/>
      <c r="AX37" s="971"/>
      <c r="AY37" s="971"/>
      <c r="AZ37" s="1041" t="s">
        <v>521</v>
      </c>
      <c r="BA37" s="1041"/>
      <c r="BB37" s="1041"/>
      <c r="BC37" s="1041"/>
      <c r="BD37" s="1041"/>
      <c r="BE37" s="972" t="s">
        <v>415</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609</v>
      </c>
      <c r="AG63" s="959"/>
      <c r="AH63" s="959"/>
      <c r="AI63" s="959"/>
      <c r="AJ63" s="1022"/>
      <c r="AK63" s="1023"/>
      <c r="AL63" s="963"/>
      <c r="AM63" s="963"/>
      <c r="AN63" s="963"/>
      <c r="AO63" s="963"/>
      <c r="AP63" s="959">
        <v>5185</v>
      </c>
      <c r="AQ63" s="959"/>
      <c r="AR63" s="959"/>
      <c r="AS63" s="959"/>
      <c r="AT63" s="959"/>
      <c r="AU63" s="959">
        <v>587</v>
      </c>
      <c r="AV63" s="959"/>
      <c r="AW63" s="959"/>
      <c r="AX63" s="959"/>
      <c r="AY63" s="959"/>
      <c r="AZ63" s="1017"/>
      <c r="BA63" s="1017"/>
      <c r="BB63" s="1017"/>
      <c r="BC63" s="1017"/>
      <c r="BD63" s="1017"/>
      <c r="BE63" s="960"/>
      <c r="BF63" s="960"/>
      <c r="BG63" s="960"/>
      <c r="BH63" s="960"/>
      <c r="BI63" s="961"/>
      <c r="BJ63" s="1018" t="s">
        <v>392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399</v>
      </c>
      <c r="R66" s="1002"/>
      <c r="S66" s="1002"/>
      <c r="T66" s="1002"/>
      <c r="U66" s="1003"/>
      <c r="V66" s="1001" t="s">
        <v>424</v>
      </c>
      <c r="W66" s="1002"/>
      <c r="X66" s="1002"/>
      <c r="Y66" s="1002"/>
      <c r="Z66" s="1003"/>
      <c r="AA66" s="1001" t="s">
        <v>425</v>
      </c>
      <c r="AB66" s="1002"/>
      <c r="AC66" s="1002"/>
      <c r="AD66" s="1002"/>
      <c r="AE66" s="1003"/>
      <c r="AF66" s="1007" t="s">
        <v>402</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309</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309</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309</v>
      </c>
      <c r="DR109" s="896"/>
      <c r="DS109" s="896"/>
      <c r="DT109" s="896"/>
      <c r="DU109" s="897"/>
      <c r="DV109" s="898" t="s">
        <v>440</v>
      </c>
      <c r="DW109" s="896"/>
      <c r="DX109" s="896"/>
      <c r="DY109" s="896"/>
      <c r="DZ109" s="929"/>
    </row>
    <row r="110" spans="1:131" s="230" customFormat="1" ht="26.25" customHeight="1" x14ac:dyDescent="0.15">
      <c r="A110" s="809" t="s">
        <v>442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882133</v>
      </c>
      <c r="AB110" s="889"/>
      <c r="AC110" s="889"/>
      <c r="AD110" s="889"/>
      <c r="AE110" s="890"/>
      <c r="AF110" s="891">
        <v>888883</v>
      </c>
      <c r="AG110" s="889"/>
      <c r="AH110" s="889"/>
      <c r="AI110" s="889"/>
      <c r="AJ110" s="890"/>
      <c r="AK110" s="891">
        <v>843492</v>
      </c>
      <c r="AL110" s="889"/>
      <c r="AM110" s="889"/>
      <c r="AN110" s="889"/>
      <c r="AO110" s="890"/>
      <c r="AP110" s="892">
        <v>16.399999999999999</v>
      </c>
      <c r="AQ110" s="893"/>
      <c r="AR110" s="893"/>
      <c r="AS110" s="893"/>
      <c r="AT110" s="894"/>
      <c r="AU110" s="930" t="s">
        <v>75</v>
      </c>
      <c r="AV110" s="931"/>
      <c r="AW110" s="931"/>
      <c r="AX110" s="931"/>
      <c r="AY110" s="931"/>
      <c r="AZ110" s="860" t="s">
        <v>443</v>
      </c>
      <c r="BA110" s="810"/>
      <c r="BB110" s="810"/>
      <c r="BC110" s="810"/>
      <c r="BD110" s="810"/>
      <c r="BE110" s="810"/>
      <c r="BF110" s="810"/>
      <c r="BG110" s="810"/>
      <c r="BH110" s="810"/>
      <c r="BI110" s="810"/>
      <c r="BJ110" s="810"/>
      <c r="BK110" s="810"/>
      <c r="BL110" s="810"/>
      <c r="BM110" s="810"/>
      <c r="BN110" s="810"/>
      <c r="BO110" s="810"/>
      <c r="BP110" s="811"/>
      <c r="BQ110" s="861">
        <v>8465183</v>
      </c>
      <c r="BR110" s="842"/>
      <c r="BS110" s="842"/>
      <c r="BT110" s="842"/>
      <c r="BU110" s="842"/>
      <c r="BV110" s="842">
        <v>8782518</v>
      </c>
      <c r="BW110" s="842"/>
      <c r="BX110" s="842"/>
      <c r="BY110" s="842"/>
      <c r="BZ110" s="842"/>
      <c r="CA110" s="842">
        <v>8897036</v>
      </c>
      <c r="CB110" s="842"/>
      <c r="CC110" s="842"/>
      <c r="CD110" s="842"/>
      <c r="CE110" s="842"/>
      <c r="CF110" s="866">
        <v>172.6</v>
      </c>
      <c r="CG110" s="867"/>
      <c r="CH110" s="867"/>
      <c r="CI110" s="867"/>
      <c r="CJ110" s="867"/>
      <c r="CK110" s="926" t="s">
        <v>444</v>
      </c>
      <c r="CL110" s="819"/>
      <c r="CM110" s="860" t="s">
        <v>445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v>429488</v>
      </c>
      <c r="DH110" s="842"/>
      <c r="DI110" s="842"/>
      <c r="DJ110" s="842"/>
      <c r="DK110" s="842"/>
      <c r="DL110" s="842">
        <v>415014</v>
      </c>
      <c r="DM110" s="842"/>
      <c r="DN110" s="842"/>
      <c r="DO110" s="842"/>
      <c r="DP110" s="842"/>
      <c r="DQ110" s="842">
        <v>400535</v>
      </c>
      <c r="DR110" s="842"/>
      <c r="DS110" s="842"/>
      <c r="DT110" s="842"/>
      <c r="DU110" s="842"/>
      <c r="DV110" s="843">
        <v>7.8</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392</v>
      </c>
      <c r="AG111" s="919"/>
      <c r="AH111" s="919"/>
      <c r="AI111" s="919"/>
      <c r="AJ111" s="920"/>
      <c r="AK111" s="921" t="s">
        <v>392</v>
      </c>
      <c r="AL111" s="919"/>
      <c r="AM111" s="919"/>
      <c r="AN111" s="919"/>
      <c r="AO111" s="920"/>
      <c r="AP111" s="922" t="s">
        <v>392</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v>429488</v>
      </c>
      <c r="BR111" s="790"/>
      <c r="BS111" s="790"/>
      <c r="BT111" s="790"/>
      <c r="BU111" s="790"/>
      <c r="BV111" s="790">
        <v>415014</v>
      </c>
      <c r="BW111" s="790"/>
      <c r="BX111" s="790"/>
      <c r="BY111" s="790"/>
      <c r="BZ111" s="790"/>
      <c r="CA111" s="790">
        <v>400535</v>
      </c>
      <c r="CB111" s="790"/>
      <c r="CC111" s="790"/>
      <c r="CD111" s="790"/>
      <c r="CE111" s="790"/>
      <c r="CF111" s="875">
        <v>7.8</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392</v>
      </c>
      <c r="DH111" s="790"/>
      <c r="DI111" s="790"/>
      <c r="DJ111" s="790"/>
      <c r="DK111" s="790"/>
      <c r="DL111" s="790" t="s">
        <v>392</v>
      </c>
      <c r="DM111" s="790"/>
      <c r="DN111" s="790"/>
      <c r="DO111" s="790"/>
      <c r="DP111" s="790"/>
      <c r="DQ111" s="790" t="s">
        <v>392</v>
      </c>
      <c r="DR111" s="790"/>
      <c r="DS111" s="790"/>
      <c r="DT111" s="790"/>
      <c r="DU111" s="790"/>
      <c r="DV111" s="796" t="s">
        <v>392</v>
      </c>
      <c r="DW111" s="796"/>
      <c r="DX111" s="796"/>
      <c r="DY111" s="796"/>
      <c r="DZ111" s="797"/>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392</v>
      </c>
      <c r="AB112" s="780"/>
      <c r="AC112" s="780"/>
      <c r="AD112" s="780"/>
      <c r="AE112" s="781"/>
      <c r="AF112" s="782" t="s">
        <v>392</v>
      </c>
      <c r="AG112" s="780"/>
      <c r="AH112" s="780"/>
      <c r="AI112" s="780"/>
      <c r="AJ112" s="781"/>
      <c r="AK112" s="782" t="s">
        <v>392</v>
      </c>
      <c r="AL112" s="780"/>
      <c r="AM112" s="780"/>
      <c r="AN112" s="780"/>
      <c r="AO112" s="781"/>
      <c r="AP112" s="824" t="s">
        <v>392</v>
      </c>
      <c r="AQ112" s="825"/>
      <c r="AR112" s="825"/>
      <c r="AS112" s="825"/>
      <c r="AT112" s="826"/>
      <c r="AU112" s="932"/>
      <c r="AV112" s="933"/>
      <c r="AW112" s="933"/>
      <c r="AX112" s="933"/>
      <c r="AY112" s="933"/>
      <c r="AZ112" s="817" t="s">
        <v>452</v>
      </c>
      <c r="BA112" s="752"/>
      <c r="BB112" s="752"/>
      <c r="BC112" s="752"/>
      <c r="BD112" s="752"/>
      <c r="BE112" s="752"/>
      <c r="BF112" s="752"/>
      <c r="BG112" s="752"/>
      <c r="BH112" s="752"/>
      <c r="BI112" s="752"/>
      <c r="BJ112" s="752"/>
      <c r="BK112" s="752"/>
      <c r="BL112" s="752"/>
      <c r="BM112" s="752"/>
      <c r="BN112" s="752"/>
      <c r="BO112" s="752"/>
      <c r="BP112" s="753"/>
      <c r="BQ112" s="789">
        <v>381045</v>
      </c>
      <c r="BR112" s="790"/>
      <c r="BS112" s="790"/>
      <c r="BT112" s="790"/>
      <c r="BU112" s="790"/>
      <c r="BV112" s="790">
        <v>582958</v>
      </c>
      <c r="BW112" s="790"/>
      <c r="BX112" s="790"/>
      <c r="BY112" s="790"/>
      <c r="BZ112" s="790"/>
      <c r="CA112" s="790">
        <v>517169</v>
      </c>
      <c r="CB112" s="790"/>
      <c r="CC112" s="790"/>
      <c r="CD112" s="790"/>
      <c r="CE112" s="790"/>
      <c r="CF112" s="875">
        <v>10</v>
      </c>
      <c r="CG112" s="876"/>
      <c r="CH112" s="876"/>
      <c r="CI112" s="876"/>
      <c r="CJ112" s="876"/>
      <c r="CK112" s="927"/>
      <c r="CL112" s="821"/>
      <c r="CM112" s="817"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392</v>
      </c>
      <c r="DH112" s="790"/>
      <c r="DI112" s="790"/>
      <c r="DJ112" s="790"/>
      <c r="DK112" s="790"/>
      <c r="DL112" s="790" t="s">
        <v>392</v>
      </c>
      <c r="DM112" s="790"/>
      <c r="DN112" s="790"/>
      <c r="DO112" s="790"/>
      <c r="DP112" s="790"/>
      <c r="DQ112" s="790" t="s">
        <v>392</v>
      </c>
      <c r="DR112" s="790"/>
      <c r="DS112" s="790"/>
      <c r="DT112" s="790"/>
      <c r="DU112" s="790"/>
      <c r="DV112" s="796" t="s">
        <v>392</v>
      </c>
      <c r="DW112" s="796"/>
      <c r="DX112" s="796"/>
      <c r="DY112" s="796"/>
      <c r="DZ112" s="797"/>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84449</v>
      </c>
      <c r="AB113" s="919"/>
      <c r="AC113" s="919"/>
      <c r="AD113" s="919"/>
      <c r="AE113" s="920"/>
      <c r="AF113" s="921">
        <v>92541</v>
      </c>
      <c r="AG113" s="919"/>
      <c r="AH113" s="919"/>
      <c r="AI113" s="919"/>
      <c r="AJ113" s="920"/>
      <c r="AK113" s="921">
        <v>90000</v>
      </c>
      <c r="AL113" s="919"/>
      <c r="AM113" s="919"/>
      <c r="AN113" s="919"/>
      <c r="AO113" s="920"/>
      <c r="AP113" s="922">
        <v>1.7</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323136</v>
      </c>
      <c r="BR113" s="790"/>
      <c r="BS113" s="790"/>
      <c r="BT113" s="790"/>
      <c r="BU113" s="790"/>
      <c r="BV113" s="790">
        <v>318899</v>
      </c>
      <c r="BW113" s="790"/>
      <c r="BX113" s="790"/>
      <c r="BY113" s="790"/>
      <c r="BZ113" s="790"/>
      <c r="CA113" s="790">
        <v>296069</v>
      </c>
      <c r="CB113" s="790"/>
      <c r="CC113" s="790"/>
      <c r="CD113" s="790"/>
      <c r="CE113" s="790"/>
      <c r="CF113" s="875">
        <v>5.7</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392</v>
      </c>
      <c r="DM113" s="780"/>
      <c r="DN113" s="780"/>
      <c r="DO113" s="780"/>
      <c r="DP113" s="781"/>
      <c r="DQ113" s="782" t="s">
        <v>458</v>
      </c>
      <c r="DR113" s="780"/>
      <c r="DS113" s="780"/>
      <c r="DT113" s="780"/>
      <c r="DU113" s="781"/>
      <c r="DV113" s="824" t="s">
        <v>459</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59943</v>
      </c>
      <c r="AB114" s="780"/>
      <c r="AC114" s="780"/>
      <c r="AD114" s="780"/>
      <c r="AE114" s="781"/>
      <c r="AF114" s="782">
        <v>51752</v>
      </c>
      <c r="AG114" s="780"/>
      <c r="AH114" s="780"/>
      <c r="AI114" s="780"/>
      <c r="AJ114" s="781"/>
      <c r="AK114" s="782">
        <v>50146</v>
      </c>
      <c r="AL114" s="780"/>
      <c r="AM114" s="780"/>
      <c r="AN114" s="780"/>
      <c r="AO114" s="781"/>
      <c r="AP114" s="824">
        <v>1</v>
      </c>
      <c r="AQ114" s="825"/>
      <c r="AR114" s="825"/>
      <c r="AS114" s="825"/>
      <c r="AT114" s="826"/>
      <c r="AU114" s="932"/>
      <c r="AV114" s="933"/>
      <c r="AW114" s="933"/>
      <c r="AX114" s="933"/>
      <c r="AY114" s="933"/>
      <c r="AZ114" s="817" t="s">
        <v>461</v>
      </c>
      <c r="BA114" s="752"/>
      <c r="BB114" s="752"/>
      <c r="BC114" s="752"/>
      <c r="BD114" s="752"/>
      <c r="BE114" s="752"/>
      <c r="BF114" s="752"/>
      <c r="BG114" s="752"/>
      <c r="BH114" s="752"/>
      <c r="BI114" s="752"/>
      <c r="BJ114" s="752"/>
      <c r="BK114" s="752"/>
      <c r="BL114" s="752"/>
      <c r="BM114" s="752"/>
      <c r="BN114" s="752"/>
      <c r="BO114" s="752"/>
      <c r="BP114" s="753"/>
      <c r="BQ114" s="789">
        <v>2525505</v>
      </c>
      <c r="BR114" s="790"/>
      <c r="BS114" s="790"/>
      <c r="BT114" s="790"/>
      <c r="BU114" s="790"/>
      <c r="BV114" s="790">
        <v>2523062</v>
      </c>
      <c r="BW114" s="790"/>
      <c r="BX114" s="790"/>
      <c r="BY114" s="790"/>
      <c r="BZ114" s="790"/>
      <c r="CA114" s="790">
        <v>2499357</v>
      </c>
      <c r="CB114" s="790"/>
      <c r="CC114" s="790"/>
      <c r="CD114" s="790"/>
      <c r="CE114" s="790"/>
      <c r="CF114" s="875">
        <v>48.5</v>
      </c>
      <c r="CG114" s="876"/>
      <c r="CH114" s="876"/>
      <c r="CI114" s="876"/>
      <c r="CJ114" s="876"/>
      <c r="CK114" s="927"/>
      <c r="CL114" s="821"/>
      <c r="CM114" s="817"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392</v>
      </c>
      <c r="DH114" s="780"/>
      <c r="DI114" s="780"/>
      <c r="DJ114" s="780"/>
      <c r="DK114" s="781"/>
      <c r="DL114" s="782" t="s">
        <v>392</v>
      </c>
      <c r="DM114" s="780"/>
      <c r="DN114" s="780"/>
      <c r="DO114" s="780"/>
      <c r="DP114" s="781"/>
      <c r="DQ114" s="782" t="s">
        <v>463</v>
      </c>
      <c r="DR114" s="780"/>
      <c r="DS114" s="780"/>
      <c r="DT114" s="780"/>
      <c r="DU114" s="781"/>
      <c r="DV114" s="824" t="s">
        <v>392</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10682</v>
      </c>
      <c r="AB115" s="919"/>
      <c r="AC115" s="919"/>
      <c r="AD115" s="919"/>
      <c r="AE115" s="920"/>
      <c r="AF115" s="921">
        <v>22747</v>
      </c>
      <c r="AG115" s="919"/>
      <c r="AH115" s="919"/>
      <c r="AI115" s="919"/>
      <c r="AJ115" s="920"/>
      <c r="AK115" s="921">
        <v>22753</v>
      </c>
      <c r="AL115" s="919"/>
      <c r="AM115" s="919"/>
      <c r="AN115" s="919"/>
      <c r="AO115" s="920"/>
      <c r="AP115" s="922">
        <v>0.4</v>
      </c>
      <c r="AQ115" s="923"/>
      <c r="AR115" s="923"/>
      <c r="AS115" s="923"/>
      <c r="AT115" s="924"/>
      <c r="AU115" s="932"/>
      <c r="AV115" s="933"/>
      <c r="AW115" s="933"/>
      <c r="AX115" s="933"/>
      <c r="AY115" s="933"/>
      <c r="AZ115" s="817" t="s">
        <v>465</v>
      </c>
      <c r="BA115" s="752"/>
      <c r="BB115" s="752"/>
      <c r="BC115" s="752"/>
      <c r="BD115" s="752"/>
      <c r="BE115" s="752"/>
      <c r="BF115" s="752"/>
      <c r="BG115" s="752"/>
      <c r="BH115" s="752"/>
      <c r="BI115" s="752"/>
      <c r="BJ115" s="752"/>
      <c r="BK115" s="752"/>
      <c r="BL115" s="752"/>
      <c r="BM115" s="752"/>
      <c r="BN115" s="752"/>
      <c r="BO115" s="752"/>
      <c r="BP115" s="753"/>
      <c r="BQ115" s="789" t="s">
        <v>392</v>
      </c>
      <c r="BR115" s="790"/>
      <c r="BS115" s="790"/>
      <c r="BT115" s="790"/>
      <c r="BU115" s="790"/>
      <c r="BV115" s="790" t="s">
        <v>392</v>
      </c>
      <c r="BW115" s="790"/>
      <c r="BX115" s="790"/>
      <c r="BY115" s="790"/>
      <c r="BZ115" s="790"/>
      <c r="CA115" s="790" t="s">
        <v>392</v>
      </c>
      <c r="CB115" s="790"/>
      <c r="CC115" s="790"/>
      <c r="CD115" s="790"/>
      <c r="CE115" s="790"/>
      <c r="CF115" s="875" t="s">
        <v>392</v>
      </c>
      <c r="CG115" s="876"/>
      <c r="CH115" s="876"/>
      <c r="CI115" s="876"/>
      <c r="CJ115" s="876"/>
      <c r="CK115" s="927"/>
      <c r="CL115" s="821"/>
      <c r="CM115" s="817"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392</v>
      </c>
      <c r="DH115" s="780"/>
      <c r="DI115" s="780"/>
      <c r="DJ115" s="780"/>
      <c r="DK115" s="781"/>
      <c r="DL115" s="782" t="s">
        <v>392</v>
      </c>
      <c r="DM115" s="780"/>
      <c r="DN115" s="780"/>
      <c r="DO115" s="780"/>
      <c r="DP115" s="781"/>
      <c r="DQ115" s="782" t="s">
        <v>392</v>
      </c>
      <c r="DR115" s="780"/>
      <c r="DS115" s="780"/>
      <c r="DT115" s="780"/>
      <c r="DU115" s="781"/>
      <c r="DV115" s="824" t="s">
        <v>463</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v>
      </c>
      <c r="AB116" s="780"/>
      <c r="AC116" s="780"/>
      <c r="AD116" s="780"/>
      <c r="AE116" s="781"/>
      <c r="AF116" s="782">
        <v>3</v>
      </c>
      <c r="AG116" s="780"/>
      <c r="AH116" s="780"/>
      <c r="AI116" s="780"/>
      <c r="AJ116" s="781"/>
      <c r="AK116" s="782" t="s">
        <v>392</v>
      </c>
      <c r="AL116" s="780"/>
      <c r="AM116" s="780"/>
      <c r="AN116" s="780"/>
      <c r="AO116" s="781"/>
      <c r="AP116" s="824" t="s">
        <v>392</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789" t="s">
        <v>392</v>
      </c>
      <c r="BR116" s="790"/>
      <c r="BS116" s="790"/>
      <c r="BT116" s="790"/>
      <c r="BU116" s="790"/>
      <c r="BV116" s="790" t="s">
        <v>392</v>
      </c>
      <c r="BW116" s="790"/>
      <c r="BX116" s="790"/>
      <c r="BY116" s="790"/>
      <c r="BZ116" s="790"/>
      <c r="CA116" s="790" t="s">
        <v>392</v>
      </c>
      <c r="CB116" s="790"/>
      <c r="CC116" s="790"/>
      <c r="CD116" s="790"/>
      <c r="CE116" s="790"/>
      <c r="CF116" s="875" t="s">
        <v>392</v>
      </c>
      <c r="CG116" s="876"/>
      <c r="CH116" s="876"/>
      <c r="CI116" s="876"/>
      <c r="CJ116" s="876"/>
      <c r="CK116" s="927"/>
      <c r="CL116" s="821"/>
      <c r="CM116" s="817"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392</v>
      </c>
      <c r="DH116" s="780"/>
      <c r="DI116" s="780"/>
      <c r="DJ116" s="780"/>
      <c r="DK116" s="781"/>
      <c r="DL116" s="782" t="s">
        <v>470</v>
      </c>
      <c r="DM116" s="780"/>
      <c r="DN116" s="780"/>
      <c r="DO116" s="780"/>
      <c r="DP116" s="781"/>
      <c r="DQ116" s="782" t="s">
        <v>392</v>
      </c>
      <c r="DR116" s="780"/>
      <c r="DS116" s="780"/>
      <c r="DT116" s="780"/>
      <c r="DU116" s="781"/>
      <c r="DV116" s="824" t="s">
        <v>392</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1037211</v>
      </c>
      <c r="AB117" s="903"/>
      <c r="AC117" s="903"/>
      <c r="AD117" s="903"/>
      <c r="AE117" s="904"/>
      <c r="AF117" s="905">
        <v>1055926</v>
      </c>
      <c r="AG117" s="903"/>
      <c r="AH117" s="903"/>
      <c r="AI117" s="903"/>
      <c r="AJ117" s="904"/>
      <c r="AK117" s="905">
        <v>1006391</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789" t="s">
        <v>392</v>
      </c>
      <c r="BR117" s="790"/>
      <c r="BS117" s="790"/>
      <c r="BT117" s="790"/>
      <c r="BU117" s="790"/>
      <c r="BV117" s="790" t="s">
        <v>392</v>
      </c>
      <c r="BW117" s="790"/>
      <c r="BX117" s="790"/>
      <c r="BY117" s="790"/>
      <c r="BZ117" s="790"/>
      <c r="CA117" s="790" t="s">
        <v>392</v>
      </c>
      <c r="CB117" s="790"/>
      <c r="CC117" s="790"/>
      <c r="CD117" s="790"/>
      <c r="CE117" s="790"/>
      <c r="CF117" s="875" t="s">
        <v>392</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392</v>
      </c>
      <c r="DM117" s="780"/>
      <c r="DN117" s="780"/>
      <c r="DO117" s="780"/>
      <c r="DP117" s="781"/>
      <c r="DQ117" s="782" t="s">
        <v>392</v>
      </c>
      <c r="DR117" s="780"/>
      <c r="DS117" s="780"/>
      <c r="DT117" s="780"/>
      <c r="DU117" s="781"/>
      <c r="DV117" s="824" t="s">
        <v>392</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309</v>
      </c>
      <c r="AL118" s="896"/>
      <c r="AM118" s="896"/>
      <c r="AN118" s="896"/>
      <c r="AO118" s="897"/>
      <c r="AP118" s="899" t="s">
        <v>440</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458</v>
      </c>
      <c r="BR118" s="845"/>
      <c r="BS118" s="845"/>
      <c r="BT118" s="845"/>
      <c r="BU118" s="845"/>
      <c r="BV118" s="845" t="s">
        <v>459</v>
      </c>
      <c r="BW118" s="845"/>
      <c r="BX118" s="845"/>
      <c r="BY118" s="845"/>
      <c r="BZ118" s="845"/>
      <c r="CA118" s="845" t="s">
        <v>392</v>
      </c>
      <c r="CB118" s="845"/>
      <c r="CC118" s="845"/>
      <c r="CD118" s="845"/>
      <c r="CE118" s="845"/>
      <c r="CF118" s="875" t="s">
        <v>392</v>
      </c>
      <c r="CG118" s="876"/>
      <c r="CH118" s="876"/>
      <c r="CI118" s="876"/>
      <c r="CJ118" s="876"/>
      <c r="CK118" s="927"/>
      <c r="CL118" s="821"/>
      <c r="CM118" s="817"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392</v>
      </c>
      <c r="DH118" s="780"/>
      <c r="DI118" s="780"/>
      <c r="DJ118" s="780"/>
      <c r="DK118" s="781"/>
      <c r="DL118" s="782" t="s">
        <v>457</v>
      </c>
      <c r="DM118" s="780"/>
      <c r="DN118" s="780"/>
      <c r="DO118" s="780"/>
      <c r="DP118" s="781"/>
      <c r="DQ118" s="782" t="s">
        <v>392</v>
      </c>
      <c r="DR118" s="780"/>
      <c r="DS118" s="780"/>
      <c r="DT118" s="780"/>
      <c r="DU118" s="781"/>
      <c r="DV118" s="824" t="s">
        <v>392</v>
      </c>
      <c r="DW118" s="825"/>
      <c r="DX118" s="825"/>
      <c r="DY118" s="825"/>
      <c r="DZ118" s="826"/>
    </row>
    <row r="119" spans="1:130" s="230" customFormat="1" ht="26.25" customHeight="1" x14ac:dyDescent="0.15">
      <c r="A119" s="818" t="s">
        <v>444</v>
      </c>
      <c r="B119" s="819"/>
      <c r="C119" s="860" t="s">
        <v>445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v>10682</v>
      </c>
      <c r="AB119" s="889"/>
      <c r="AC119" s="889"/>
      <c r="AD119" s="889"/>
      <c r="AE119" s="890"/>
      <c r="AF119" s="891">
        <v>22747</v>
      </c>
      <c r="AG119" s="889"/>
      <c r="AH119" s="889"/>
      <c r="AI119" s="889"/>
      <c r="AJ119" s="890"/>
      <c r="AK119" s="891">
        <v>22753</v>
      </c>
      <c r="AL119" s="889"/>
      <c r="AM119" s="889"/>
      <c r="AN119" s="889"/>
      <c r="AO119" s="890"/>
      <c r="AP119" s="892">
        <v>0.4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476</v>
      </c>
      <c r="BP119" s="878"/>
      <c r="BQ119" s="879">
        <v>12124357</v>
      </c>
      <c r="BR119" s="845"/>
      <c r="BS119" s="845"/>
      <c r="BT119" s="845"/>
      <c r="BU119" s="845"/>
      <c r="BV119" s="845">
        <v>12622451</v>
      </c>
      <c r="BW119" s="845"/>
      <c r="BX119" s="845"/>
      <c r="BY119" s="845"/>
      <c r="BZ119" s="845"/>
      <c r="CA119" s="845">
        <v>12610166</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392</v>
      </c>
      <c r="DH119" s="764"/>
      <c r="DI119" s="764"/>
      <c r="DJ119" s="764"/>
      <c r="DK119" s="765"/>
      <c r="DL119" s="766" t="s">
        <v>392</v>
      </c>
      <c r="DM119" s="764"/>
      <c r="DN119" s="764"/>
      <c r="DO119" s="764"/>
      <c r="DP119" s="765"/>
      <c r="DQ119" s="766" t="s">
        <v>392</v>
      </c>
      <c r="DR119" s="764"/>
      <c r="DS119" s="764"/>
      <c r="DT119" s="764"/>
      <c r="DU119" s="765"/>
      <c r="DV119" s="848" t="s">
        <v>392</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392</v>
      </c>
      <c r="AB120" s="780"/>
      <c r="AC120" s="780"/>
      <c r="AD120" s="780"/>
      <c r="AE120" s="781"/>
      <c r="AF120" s="782" t="s">
        <v>392</v>
      </c>
      <c r="AG120" s="780"/>
      <c r="AH120" s="780"/>
      <c r="AI120" s="780"/>
      <c r="AJ120" s="781"/>
      <c r="AK120" s="782" t="s">
        <v>392</v>
      </c>
      <c r="AL120" s="780"/>
      <c r="AM120" s="780"/>
      <c r="AN120" s="780"/>
      <c r="AO120" s="781"/>
      <c r="AP120" s="824" t="s">
        <v>392</v>
      </c>
      <c r="AQ120" s="825"/>
      <c r="AR120" s="825"/>
      <c r="AS120" s="825"/>
      <c r="AT120" s="826"/>
      <c r="AU120" s="880" t="s">
        <v>478</v>
      </c>
      <c r="AV120" s="881"/>
      <c r="AW120" s="881"/>
      <c r="AX120" s="881"/>
      <c r="AY120" s="882"/>
      <c r="AZ120" s="860" t="s">
        <v>479</v>
      </c>
      <c r="BA120" s="810"/>
      <c r="BB120" s="810"/>
      <c r="BC120" s="810"/>
      <c r="BD120" s="810"/>
      <c r="BE120" s="810"/>
      <c r="BF120" s="810"/>
      <c r="BG120" s="810"/>
      <c r="BH120" s="810"/>
      <c r="BI120" s="810"/>
      <c r="BJ120" s="810"/>
      <c r="BK120" s="810"/>
      <c r="BL120" s="810"/>
      <c r="BM120" s="810"/>
      <c r="BN120" s="810"/>
      <c r="BO120" s="810"/>
      <c r="BP120" s="811"/>
      <c r="BQ120" s="861">
        <v>5440378</v>
      </c>
      <c r="BR120" s="842"/>
      <c r="BS120" s="842"/>
      <c r="BT120" s="842"/>
      <c r="BU120" s="842"/>
      <c r="BV120" s="842">
        <v>5352956</v>
      </c>
      <c r="BW120" s="842"/>
      <c r="BX120" s="842"/>
      <c r="BY120" s="842"/>
      <c r="BZ120" s="842"/>
      <c r="CA120" s="842">
        <v>4639828</v>
      </c>
      <c r="CB120" s="842"/>
      <c r="CC120" s="842"/>
      <c r="CD120" s="842"/>
      <c r="CE120" s="842"/>
      <c r="CF120" s="866">
        <v>90</v>
      </c>
      <c r="CG120" s="867"/>
      <c r="CH120" s="867"/>
      <c r="CI120" s="867"/>
      <c r="CJ120" s="867"/>
      <c r="CK120" s="868" t="s">
        <v>480</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381045</v>
      </c>
      <c r="DH120" s="842"/>
      <c r="DI120" s="842"/>
      <c r="DJ120" s="842"/>
      <c r="DK120" s="842"/>
      <c r="DL120" s="842">
        <v>582958</v>
      </c>
      <c r="DM120" s="842"/>
      <c r="DN120" s="842"/>
      <c r="DO120" s="842"/>
      <c r="DP120" s="842"/>
      <c r="DQ120" s="842">
        <v>517169</v>
      </c>
      <c r="DR120" s="842"/>
      <c r="DS120" s="842"/>
      <c r="DT120" s="842"/>
      <c r="DU120" s="842"/>
      <c r="DV120" s="843">
        <v>10</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392</v>
      </c>
      <c r="AB121" s="780"/>
      <c r="AC121" s="780"/>
      <c r="AD121" s="780"/>
      <c r="AE121" s="781"/>
      <c r="AF121" s="782" t="s">
        <v>392</v>
      </c>
      <c r="AG121" s="780"/>
      <c r="AH121" s="780"/>
      <c r="AI121" s="780"/>
      <c r="AJ121" s="781"/>
      <c r="AK121" s="782" t="s">
        <v>459</v>
      </c>
      <c r="AL121" s="780"/>
      <c r="AM121" s="780"/>
      <c r="AN121" s="780"/>
      <c r="AO121" s="781"/>
      <c r="AP121" s="824" t="s">
        <v>392</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3020</v>
      </c>
      <c r="BR121" s="790"/>
      <c r="BS121" s="790"/>
      <c r="BT121" s="790"/>
      <c r="BU121" s="790"/>
      <c r="BV121" s="790">
        <v>1770</v>
      </c>
      <c r="BW121" s="790"/>
      <c r="BX121" s="790"/>
      <c r="BY121" s="790"/>
      <c r="BZ121" s="790"/>
      <c r="CA121" s="790">
        <v>601</v>
      </c>
      <c r="CB121" s="790"/>
      <c r="CC121" s="790"/>
      <c r="CD121" s="790"/>
      <c r="CE121" s="790"/>
      <c r="CF121" s="875">
        <v>0</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789" t="s">
        <v>470</v>
      </c>
      <c r="DH121" s="790"/>
      <c r="DI121" s="790"/>
      <c r="DJ121" s="790"/>
      <c r="DK121" s="790"/>
      <c r="DL121" s="790" t="s">
        <v>392</v>
      </c>
      <c r="DM121" s="790"/>
      <c r="DN121" s="790"/>
      <c r="DO121" s="790"/>
      <c r="DP121" s="790"/>
      <c r="DQ121" s="790" t="s">
        <v>392</v>
      </c>
      <c r="DR121" s="790"/>
      <c r="DS121" s="790"/>
      <c r="DT121" s="790"/>
      <c r="DU121" s="790"/>
      <c r="DV121" s="796" t="s">
        <v>392</v>
      </c>
      <c r="DW121" s="796"/>
      <c r="DX121" s="796"/>
      <c r="DY121" s="796"/>
      <c r="DZ121" s="797"/>
    </row>
    <row r="122" spans="1:130" s="230" customFormat="1" ht="26.25" customHeight="1" x14ac:dyDescent="0.15">
      <c r="A122" s="820"/>
      <c r="B122" s="821"/>
      <c r="C122" s="817"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392</v>
      </c>
      <c r="AB122" s="780"/>
      <c r="AC122" s="780"/>
      <c r="AD122" s="780"/>
      <c r="AE122" s="781"/>
      <c r="AF122" s="782" t="s">
        <v>392</v>
      </c>
      <c r="AG122" s="780"/>
      <c r="AH122" s="780"/>
      <c r="AI122" s="780"/>
      <c r="AJ122" s="781"/>
      <c r="AK122" s="782" t="s">
        <v>392</v>
      </c>
      <c r="AL122" s="780"/>
      <c r="AM122" s="780"/>
      <c r="AN122" s="780"/>
      <c r="AO122" s="781"/>
      <c r="AP122" s="824" t="s">
        <v>392</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6808140</v>
      </c>
      <c r="BR122" s="845"/>
      <c r="BS122" s="845"/>
      <c r="BT122" s="845"/>
      <c r="BU122" s="845"/>
      <c r="BV122" s="845">
        <v>6844912</v>
      </c>
      <c r="BW122" s="845"/>
      <c r="BX122" s="845"/>
      <c r="BY122" s="845"/>
      <c r="BZ122" s="845"/>
      <c r="CA122" s="845">
        <v>6665856</v>
      </c>
      <c r="CB122" s="845"/>
      <c r="CC122" s="845"/>
      <c r="CD122" s="845"/>
      <c r="CE122" s="845"/>
      <c r="CF122" s="846">
        <v>129.30000000000001</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789" t="s">
        <v>392</v>
      </c>
      <c r="DH122" s="790"/>
      <c r="DI122" s="790"/>
      <c r="DJ122" s="790"/>
      <c r="DK122" s="790"/>
      <c r="DL122" s="790" t="s">
        <v>392</v>
      </c>
      <c r="DM122" s="790"/>
      <c r="DN122" s="790"/>
      <c r="DO122" s="790"/>
      <c r="DP122" s="790"/>
      <c r="DQ122" s="790" t="s">
        <v>463</v>
      </c>
      <c r="DR122" s="790"/>
      <c r="DS122" s="790"/>
      <c r="DT122" s="790"/>
      <c r="DU122" s="790"/>
      <c r="DV122" s="796" t="s">
        <v>392</v>
      </c>
      <c r="DW122" s="796"/>
      <c r="DX122" s="796"/>
      <c r="DY122" s="796"/>
      <c r="DZ122" s="797"/>
    </row>
    <row r="123" spans="1:130" s="230" customFormat="1" ht="26.25" customHeight="1" x14ac:dyDescent="0.15">
      <c r="A123" s="820"/>
      <c r="B123" s="821"/>
      <c r="C123" s="817"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392</v>
      </c>
      <c r="AB123" s="780"/>
      <c r="AC123" s="780"/>
      <c r="AD123" s="780"/>
      <c r="AE123" s="781"/>
      <c r="AF123" s="782" t="s">
        <v>392</v>
      </c>
      <c r="AG123" s="780"/>
      <c r="AH123" s="780"/>
      <c r="AI123" s="780"/>
      <c r="AJ123" s="781"/>
      <c r="AK123" s="782" t="s">
        <v>392</v>
      </c>
      <c r="AL123" s="780"/>
      <c r="AM123" s="780"/>
      <c r="AN123" s="780"/>
      <c r="AO123" s="781"/>
      <c r="AP123" s="824" t="s">
        <v>392</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484</v>
      </c>
      <c r="BP123" s="878"/>
      <c r="BQ123" s="832">
        <v>12251538</v>
      </c>
      <c r="BR123" s="833"/>
      <c r="BS123" s="833"/>
      <c r="BT123" s="833"/>
      <c r="BU123" s="833"/>
      <c r="BV123" s="833">
        <v>12199638</v>
      </c>
      <c r="BW123" s="833"/>
      <c r="BX123" s="833"/>
      <c r="BY123" s="833"/>
      <c r="BZ123" s="833"/>
      <c r="CA123" s="833">
        <v>11306285</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392</v>
      </c>
      <c r="DH123" s="780"/>
      <c r="DI123" s="780"/>
      <c r="DJ123" s="780"/>
      <c r="DK123" s="781"/>
      <c r="DL123" s="782" t="s">
        <v>392</v>
      </c>
      <c r="DM123" s="780"/>
      <c r="DN123" s="780"/>
      <c r="DO123" s="780"/>
      <c r="DP123" s="781"/>
      <c r="DQ123" s="782" t="s">
        <v>392</v>
      </c>
      <c r="DR123" s="780"/>
      <c r="DS123" s="780"/>
      <c r="DT123" s="780"/>
      <c r="DU123" s="781"/>
      <c r="DV123" s="824" t="s">
        <v>392</v>
      </c>
      <c r="DW123" s="825"/>
      <c r="DX123" s="825"/>
      <c r="DY123" s="825"/>
      <c r="DZ123" s="826"/>
    </row>
    <row r="124" spans="1:130" s="230" customFormat="1" ht="26.25" customHeight="1" thickBot="1" x14ac:dyDescent="0.2">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392</v>
      </c>
      <c r="AB124" s="780"/>
      <c r="AC124" s="780"/>
      <c r="AD124" s="780"/>
      <c r="AE124" s="781"/>
      <c r="AF124" s="782" t="s">
        <v>392</v>
      </c>
      <c r="AG124" s="780"/>
      <c r="AH124" s="780"/>
      <c r="AI124" s="780"/>
      <c r="AJ124" s="781"/>
      <c r="AK124" s="782" t="s">
        <v>392</v>
      </c>
      <c r="AL124" s="780"/>
      <c r="AM124" s="780"/>
      <c r="AN124" s="780"/>
      <c r="AO124" s="781"/>
      <c r="AP124" s="824" t="s">
        <v>392</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392</v>
      </c>
      <c r="BR124" s="831"/>
      <c r="BS124" s="831"/>
      <c r="BT124" s="831"/>
      <c r="BU124" s="831"/>
      <c r="BV124" s="831">
        <v>7.7</v>
      </c>
      <c r="BW124" s="831"/>
      <c r="BX124" s="831"/>
      <c r="BY124" s="831"/>
      <c r="BZ124" s="831"/>
      <c r="CA124" s="831">
        <v>25.2</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392</v>
      </c>
      <c r="DH124" s="764"/>
      <c r="DI124" s="764"/>
      <c r="DJ124" s="764"/>
      <c r="DK124" s="765"/>
      <c r="DL124" s="766" t="s">
        <v>392</v>
      </c>
      <c r="DM124" s="764"/>
      <c r="DN124" s="764"/>
      <c r="DO124" s="764"/>
      <c r="DP124" s="765"/>
      <c r="DQ124" s="766" t="s">
        <v>392</v>
      </c>
      <c r="DR124" s="764"/>
      <c r="DS124" s="764"/>
      <c r="DT124" s="764"/>
      <c r="DU124" s="765"/>
      <c r="DV124" s="848" t="s">
        <v>392</v>
      </c>
      <c r="DW124" s="849"/>
      <c r="DX124" s="849"/>
      <c r="DY124" s="849"/>
      <c r="DZ124" s="850"/>
    </row>
    <row r="125" spans="1:130" s="230" customFormat="1" ht="26.25" customHeight="1" x14ac:dyDescent="0.15">
      <c r="A125" s="820"/>
      <c r="B125" s="821"/>
      <c r="C125" s="817"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392</v>
      </c>
      <c r="AB125" s="780"/>
      <c r="AC125" s="780"/>
      <c r="AD125" s="780"/>
      <c r="AE125" s="781"/>
      <c r="AF125" s="782" t="s">
        <v>392</v>
      </c>
      <c r="AG125" s="780"/>
      <c r="AH125" s="780"/>
      <c r="AI125" s="780"/>
      <c r="AJ125" s="781"/>
      <c r="AK125" s="782" t="s">
        <v>392</v>
      </c>
      <c r="AL125" s="780"/>
      <c r="AM125" s="780"/>
      <c r="AN125" s="780"/>
      <c r="AO125" s="781"/>
      <c r="AP125" s="824" t="s">
        <v>392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392</v>
      </c>
      <c r="DH125" s="842"/>
      <c r="DI125" s="842"/>
      <c r="DJ125" s="842"/>
      <c r="DK125" s="842"/>
      <c r="DL125" s="842" t="s">
        <v>392</v>
      </c>
      <c r="DM125" s="842"/>
      <c r="DN125" s="842"/>
      <c r="DO125" s="842"/>
      <c r="DP125" s="842"/>
      <c r="DQ125" s="842" t="s">
        <v>392</v>
      </c>
      <c r="DR125" s="842"/>
      <c r="DS125" s="842"/>
      <c r="DT125" s="842"/>
      <c r="DU125" s="842"/>
      <c r="DV125" s="843" t="s">
        <v>392</v>
      </c>
      <c r="DW125" s="843"/>
      <c r="DX125" s="843"/>
      <c r="DY125" s="843"/>
      <c r="DZ125" s="844"/>
    </row>
    <row r="126" spans="1:130" s="230" customFormat="1" ht="26.25" customHeight="1" thickBot="1" x14ac:dyDescent="0.2">
      <c r="A126" s="820"/>
      <c r="B126" s="821"/>
      <c r="C126" s="817"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392</v>
      </c>
      <c r="AB126" s="780"/>
      <c r="AC126" s="780"/>
      <c r="AD126" s="780"/>
      <c r="AE126" s="781"/>
      <c r="AF126" s="782" t="s">
        <v>392</v>
      </c>
      <c r="AG126" s="780"/>
      <c r="AH126" s="780"/>
      <c r="AI126" s="780"/>
      <c r="AJ126" s="781"/>
      <c r="AK126" s="782" t="s">
        <v>392</v>
      </c>
      <c r="AL126" s="780"/>
      <c r="AM126" s="780"/>
      <c r="AN126" s="780"/>
      <c r="AO126" s="781"/>
      <c r="AP126" s="824" t="s">
        <v>392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t="s">
        <v>392</v>
      </c>
      <c r="DH126" s="790"/>
      <c r="DI126" s="790"/>
      <c r="DJ126" s="790"/>
      <c r="DK126" s="790"/>
      <c r="DL126" s="790" t="s">
        <v>392</v>
      </c>
      <c r="DM126" s="790"/>
      <c r="DN126" s="790"/>
      <c r="DO126" s="790"/>
      <c r="DP126" s="790"/>
      <c r="DQ126" s="790" t="s">
        <v>392</v>
      </c>
      <c r="DR126" s="790"/>
      <c r="DS126" s="790"/>
      <c r="DT126" s="790"/>
      <c r="DU126" s="790"/>
      <c r="DV126" s="796" t="s">
        <v>392</v>
      </c>
      <c r="DW126" s="796"/>
      <c r="DX126" s="796"/>
      <c r="DY126" s="796"/>
      <c r="DZ126" s="797"/>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392</v>
      </c>
      <c r="AB127" s="780"/>
      <c r="AC127" s="780"/>
      <c r="AD127" s="780"/>
      <c r="AE127" s="781"/>
      <c r="AF127" s="782" t="s">
        <v>392</v>
      </c>
      <c r="AG127" s="780"/>
      <c r="AH127" s="780"/>
      <c r="AI127" s="780"/>
      <c r="AJ127" s="781"/>
      <c r="AK127" s="782" t="s">
        <v>392</v>
      </c>
      <c r="AL127" s="780"/>
      <c r="AM127" s="780"/>
      <c r="AN127" s="780"/>
      <c r="AO127" s="781"/>
      <c r="AP127" s="824" t="s">
        <v>392</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392</v>
      </c>
      <c r="DH127" s="790"/>
      <c r="DI127" s="790"/>
      <c r="DJ127" s="790"/>
      <c r="DK127" s="790"/>
      <c r="DL127" s="790" t="s">
        <v>392</v>
      </c>
      <c r="DM127" s="790"/>
      <c r="DN127" s="790"/>
      <c r="DO127" s="790"/>
      <c r="DP127" s="790"/>
      <c r="DQ127" s="790" t="s">
        <v>392</v>
      </c>
      <c r="DR127" s="790"/>
      <c r="DS127" s="790"/>
      <c r="DT127" s="790"/>
      <c r="DU127" s="790"/>
      <c r="DV127" s="796" t="s">
        <v>392</v>
      </c>
      <c r="DW127" s="796"/>
      <c r="DX127" s="796"/>
      <c r="DY127" s="796"/>
      <c r="DZ127" s="797"/>
    </row>
    <row r="128" spans="1:130" s="230"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1848</v>
      </c>
      <c r="AB128" s="803"/>
      <c r="AC128" s="803"/>
      <c r="AD128" s="803"/>
      <c r="AE128" s="804"/>
      <c r="AF128" s="805">
        <v>1776</v>
      </c>
      <c r="AG128" s="803"/>
      <c r="AH128" s="803"/>
      <c r="AI128" s="803"/>
      <c r="AJ128" s="804"/>
      <c r="AK128" s="805">
        <v>1788</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392</v>
      </c>
      <c r="BG128" s="787"/>
      <c r="BH128" s="787"/>
      <c r="BI128" s="787"/>
      <c r="BJ128" s="787"/>
      <c r="BK128" s="787"/>
      <c r="BL128" s="812"/>
      <c r="BM128" s="786">
        <v>14.6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499</v>
      </c>
      <c r="CQ128" s="730"/>
      <c r="CR128" s="730"/>
      <c r="CS128" s="730"/>
      <c r="CT128" s="730"/>
      <c r="CU128" s="730"/>
      <c r="CV128" s="730"/>
      <c r="CW128" s="730"/>
      <c r="CX128" s="730"/>
      <c r="CY128" s="730"/>
      <c r="CZ128" s="730"/>
      <c r="DA128" s="730"/>
      <c r="DB128" s="730"/>
      <c r="DC128" s="730"/>
      <c r="DD128" s="730"/>
      <c r="DE128" s="730"/>
      <c r="DF128" s="731"/>
      <c r="DG128" s="792" t="s">
        <v>392</v>
      </c>
      <c r="DH128" s="793"/>
      <c r="DI128" s="793"/>
      <c r="DJ128" s="793"/>
      <c r="DK128" s="793"/>
      <c r="DL128" s="793" t="s">
        <v>392</v>
      </c>
      <c r="DM128" s="793"/>
      <c r="DN128" s="793"/>
      <c r="DO128" s="793"/>
      <c r="DP128" s="793"/>
      <c r="DQ128" s="793" t="s">
        <v>392</v>
      </c>
      <c r="DR128" s="793"/>
      <c r="DS128" s="793"/>
      <c r="DT128" s="793"/>
      <c r="DU128" s="793"/>
      <c r="DV128" s="794" t="s">
        <v>392</v>
      </c>
      <c r="DW128" s="794"/>
      <c r="DX128" s="794"/>
      <c r="DY128" s="794"/>
      <c r="DZ128" s="795"/>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5673591</v>
      </c>
      <c r="AB129" s="780"/>
      <c r="AC129" s="780"/>
      <c r="AD129" s="780"/>
      <c r="AE129" s="781"/>
      <c r="AF129" s="782">
        <v>6034623</v>
      </c>
      <c r="AG129" s="780"/>
      <c r="AH129" s="780"/>
      <c r="AI129" s="780"/>
      <c r="AJ129" s="781"/>
      <c r="AK129" s="782">
        <v>5677349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457</v>
      </c>
      <c r="BG129" s="771"/>
      <c r="BH129" s="771"/>
      <c r="BI129" s="771"/>
      <c r="BJ129" s="771"/>
      <c r="BK129" s="771"/>
      <c r="BL129" s="772"/>
      <c r="BM129" s="770">
        <v>19.600000000000001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566428</v>
      </c>
      <c r="AB130" s="780"/>
      <c r="AC130" s="780"/>
      <c r="AD130" s="780"/>
      <c r="AE130" s="781"/>
      <c r="AF130" s="782">
        <v>576031</v>
      </c>
      <c r="AG130" s="780"/>
      <c r="AH130" s="780"/>
      <c r="AI130" s="780"/>
      <c r="AJ130" s="781"/>
      <c r="AK130" s="782">
        <v>521729</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5107163</v>
      </c>
      <c r="AB131" s="764"/>
      <c r="AC131" s="764"/>
      <c r="AD131" s="764"/>
      <c r="AE131" s="765"/>
      <c r="AF131" s="766">
        <v>5458592</v>
      </c>
      <c r="AG131" s="764"/>
      <c r="AH131" s="764"/>
      <c r="AI131" s="764"/>
      <c r="AJ131" s="765"/>
      <c r="AK131" s="766">
        <v>5155620</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25.2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9.1819078419999993</v>
      </c>
      <c r="AB132" s="745"/>
      <c r="AC132" s="745"/>
      <c r="AD132" s="745"/>
      <c r="AE132" s="746"/>
      <c r="AF132" s="747">
        <v>8.7590169769999999</v>
      </c>
      <c r="AG132" s="745"/>
      <c r="AH132" s="745"/>
      <c r="AI132" s="745"/>
      <c r="AJ132" s="746"/>
      <c r="AK132" s="747">
        <v>9.3659734429999997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8</v>
      </c>
      <c r="AB133" s="724"/>
      <c r="AC133" s="724"/>
      <c r="AD133" s="724"/>
      <c r="AE133" s="725"/>
      <c r="AF133" s="723">
        <v>8.8000000000000007</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d2/ROmFH6T3IyaKj+d0cEMqa5IIHgUiQwXCYyVsHEmxAzFM4PzbJjE2mBqbYlJ6c5fxoxmotXRP3zoZFouKAA==" saltValue="TFqIXWF0DIU6rN2PlU3E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6wqT8zQCg/h442S4xS90bqoK9nYTHFqKwaL36oerYY40hys7SgfLeZ2CDn3cCE0RE7biSZtrqF3uimg9WlaHw==" saltValue="1yIbKuN+1hJm8cUA70Qk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BiYNc7pJyU1LzQlo5xcEU84hfnkqOm9FqRD1oXBN5Jjj2TnXnDsHJDW7HpCBMvDn1D+jlrtpJgXd8UaQaP25A==" saltValue="LUOmFvZkxtIXbQFAdTwJ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2315773</v>
      </c>
      <c r="AP9" s="281">
        <v>131496</v>
      </c>
      <c r="AQ9" s="282">
        <v>91991</v>
      </c>
      <c r="AR9" s="283">
        <v>42.9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383007</v>
      </c>
      <c r="AP10" s="284">
        <v>21748</v>
      </c>
      <c r="AQ10" s="285">
        <v>12405</v>
      </c>
      <c r="AR10" s="286">
        <v>75.3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395</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19</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92377</v>
      </c>
      <c r="AP13" s="284">
        <v>5245</v>
      </c>
      <c r="AQ13" s="285">
        <v>3751</v>
      </c>
      <c r="AR13" s="286">
        <v>39.799999999999997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4619</v>
      </c>
      <c r="AP14" s="284">
        <v>262</v>
      </c>
      <c r="AQ14" s="285">
        <v>1672</v>
      </c>
      <c r="AR14" s="286">
        <v>-84.3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-150637</v>
      </c>
      <c r="AP15" s="284">
        <v>-8554</v>
      </c>
      <c r="AQ15" s="285">
        <v>-6358</v>
      </c>
      <c r="AR15" s="286">
        <v>34.5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2645139</v>
      </c>
      <c r="AP16" s="284">
        <v>150198</v>
      </c>
      <c r="AQ16" s="285">
        <v>103876</v>
      </c>
      <c r="AR16" s="286">
        <v>44.6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12.21</v>
      </c>
      <c r="AP21" s="298">
        <v>9.2899999999999991</v>
      </c>
      <c r="AQ21" s="299">
        <v>2.92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98.6</v>
      </c>
      <c r="AP22" s="303">
        <v>96.9</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843492</v>
      </c>
      <c r="AP32" s="312">
        <v>47896</v>
      </c>
      <c r="AQ32" s="313">
        <v>51927</v>
      </c>
      <c r="AR32" s="314">
        <v>-7.8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90000</v>
      </c>
      <c r="AP35" s="312">
        <v>5110</v>
      </c>
      <c r="AQ35" s="313">
        <v>15337</v>
      </c>
      <c r="AR35" s="314">
        <v>-66.7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50146</v>
      </c>
      <c r="AP36" s="312">
        <v>2847</v>
      </c>
      <c r="AQ36" s="313">
        <v>2347</v>
      </c>
      <c r="AR36" s="314">
        <v>21.3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22753</v>
      </c>
      <c r="AP37" s="312">
        <v>1292</v>
      </c>
      <c r="AQ37" s="313">
        <v>463</v>
      </c>
      <c r="AR37" s="314">
        <v>179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-1788</v>
      </c>
      <c r="AP39" s="312">
        <v>-102</v>
      </c>
      <c r="AQ39" s="313">
        <v>-3326</v>
      </c>
      <c r="AR39" s="314">
        <v>-96.9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-521729</v>
      </c>
      <c r="AP40" s="312">
        <v>-29625</v>
      </c>
      <c r="AQ40" s="313">
        <v>-45680</v>
      </c>
      <c r="AR40" s="314">
        <v>-35.1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482874</v>
      </c>
      <c r="AP41" s="312">
        <v>27419</v>
      </c>
      <c r="AQ41" s="313">
        <v>21069</v>
      </c>
      <c r="AR41" s="314">
        <v>30.1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3436065</v>
      </c>
      <c r="AN51" s="334">
        <v>182954</v>
      </c>
      <c r="AO51" s="335">
        <v>26.1</v>
      </c>
      <c r="AP51" s="336">
        <v>73475</v>
      </c>
      <c r="AQ51" s="337">
        <v>9.1</v>
      </c>
      <c r="AR51" s="338">
        <v>17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2100201</v>
      </c>
      <c r="AN52" s="342">
        <v>111826</v>
      </c>
      <c r="AO52" s="343">
        <v>105.2</v>
      </c>
      <c r="AP52" s="344">
        <v>43072</v>
      </c>
      <c r="AQ52" s="345">
        <v>31.1</v>
      </c>
      <c r="AR52" s="346">
        <v>74.099999999999994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4916607</v>
      </c>
      <c r="AN53" s="334">
        <v>268579</v>
      </c>
      <c r="AO53" s="335">
        <v>46.8</v>
      </c>
      <c r="AP53" s="336">
        <v>87464</v>
      </c>
      <c r="AQ53" s="337">
        <v>19</v>
      </c>
      <c r="AR53" s="338">
        <v>27.8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2536043</v>
      </c>
      <c r="AN54" s="342">
        <v>138536</v>
      </c>
      <c r="AO54" s="343">
        <v>23.9</v>
      </c>
      <c r="AP54" s="344">
        <v>47479</v>
      </c>
      <c r="AQ54" s="345">
        <v>10.199999999999999</v>
      </c>
      <c r="AR54" s="346">
        <v>13.7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3461346</v>
      </c>
      <c r="AN55" s="334">
        <v>191414</v>
      </c>
      <c r="AO55" s="335">
        <v>-28.7</v>
      </c>
      <c r="AP55" s="336">
        <v>96248</v>
      </c>
      <c r="AQ55" s="337">
        <v>10</v>
      </c>
      <c r="AR55" s="338">
        <v>-38.700000000000003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1509417</v>
      </c>
      <c r="AN56" s="342">
        <v>83472</v>
      </c>
      <c r="AO56" s="343">
        <v>-39.700000000000003</v>
      </c>
      <c r="AP56" s="344">
        <v>55768</v>
      </c>
      <c r="AQ56" s="345">
        <v>17.5</v>
      </c>
      <c r="AR56" s="346">
        <v>-57.2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2541013</v>
      </c>
      <c r="AN57" s="334">
        <v>142465</v>
      </c>
      <c r="AO57" s="335">
        <v>-25.6</v>
      </c>
      <c r="AP57" s="336">
        <v>76413</v>
      </c>
      <c r="AQ57" s="337">
        <v>-20.6</v>
      </c>
      <c r="AR57" s="338">
        <v>-5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1218768</v>
      </c>
      <c r="AN58" s="342">
        <v>68332</v>
      </c>
      <c r="AO58" s="343">
        <v>-18.100000000000001</v>
      </c>
      <c r="AP58" s="344">
        <v>39658</v>
      </c>
      <c r="AQ58" s="345">
        <v>-28.9</v>
      </c>
      <c r="AR58" s="346">
        <v>10.8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2394795</v>
      </c>
      <c r="AN59" s="334">
        <v>135983</v>
      </c>
      <c r="AO59" s="335">
        <v>-4.5</v>
      </c>
      <c r="AP59" s="336">
        <v>66481</v>
      </c>
      <c r="AQ59" s="337">
        <v>-13</v>
      </c>
      <c r="AR59" s="338">
        <v>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1122174</v>
      </c>
      <c r="AN60" s="342">
        <v>63720</v>
      </c>
      <c r="AO60" s="343">
        <v>-6.7</v>
      </c>
      <c r="AP60" s="344">
        <v>36120</v>
      </c>
      <c r="AQ60" s="345">
        <v>-8.9</v>
      </c>
      <c r="AR60" s="346">
        <v>2.2000000000000002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3349965</v>
      </c>
      <c r="AN61" s="349">
        <v>184279</v>
      </c>
      <c r="AO61" s="350">
        <v>2.8</v>
      </c>
      <c r="AP61" s="351">
        <v>80016</v>
      </c>
      <c r="AQ61" s="352">
        <v>0.9</v>
      </c>
      <c r="AR61" s="338">
        <v>1.9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1697321</v>
      </c>
      <c r="AN62" s="342">
        <v>93177</v>
      </c>
      <c r="AO62" s="343">
        <v>12.9</v>
      </c>
      <c r="AP62" s="344">
        <v>44419</v>
      </c>
      <c r="AQ62" s="345">
        <v>4.2</v>
      </c>
      <c r="AR62" s="346">
        <v>8.6999999999999993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8HjeJrP+XDaJp+7JjjcpRoBqy4Z5s+Nr88bdWY7V6SV3FcxqrmFtx3AmTkiTl/H39AUxptRsgjrUDPooiZshQ==" saltValue="BBqLRnoeIt1j6SCEqsL8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522qzUd2I2oxVZcGST6kwFkc3xxcTwCcL2C1CSPq6uqyosYQqsUpVVkGjXd0KjZZwr44DJG4GqgFhRuxY1Kbww==" saltValue="b/YSMSKiaJe0LhXMlUPB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KtrsslWGcJl5WlbSLH9NLDkllA7fRiE/WTLOXdy/1KcVHD3zBE8tVkHjXQ+KOjmecRWROykb3LCSzjXHJnYgiQ==" saltValue="Z+kdEaov4pqaKP7sL3bd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13.8</v>
      </c>
      <c r="G47" s="12">
        <v>8.82</v>
      </c>
      <c r="H47" s="12">
        <v>12.54</v>
      </c>
      <c r="I47" s="12">
        <v>21.07</v>
      </c>
      <c r="J47" s="13">
        <v>22.78</v>
      </c>
    </row>
    <row r="48" spans="2:10" ht="57.75" customHeight="1" x14ac:dyDescent="0.15">
      <c r="B48" s="14"/>
      <c r="C48" s="1141" t="s">
        <v>4</v>
      </c>
      <c r="D48" s="1141"/>
      <c r="E48" s="1142"/>
      <c r="F48" s="15">
        <v>11.2</v>
      </c>
      <c r="G48" s="16">
        <v>9.9</v>
      </c>
      <c r="H48" s="16">
        <v>4.62</v>
      </c>
      <c r="I48" s="16">
        <v>8.85</v>
      </c>
      <c r="J48" s="17">
        <v>6.45</v>
      </c>
    </row>
    <row r="49" spans="2:10" ht="57.75" customHeight="1" thickBot="1" x14ac:dyDescent="0.2">
      <c r="B49" s="18"/>
      <c r="C49" s="1143" t="s">
        <v>5</v>
      </c>
      <c r="D49" s="1143"/>
      <c r="E49" s="1144"/>
      <c r="F49" s="19">
        <v>4.13</v>
      </c>
      <c r="G49" s="20" t="s">
        <v>568</v>
      </c>
      <c r="H49" s="20" t="s">
        <v>569</v>
      </c>
      <c r="I49" s="20">
        <v>13.78</v>
      </c>
      <c r="J49" s="21" t="s">
        <v>570</v>
      </c>
    </row>
    <row r="50" spans="2:10" x14ac:dyDescent="0.15"/>
  </sheetData>
  <sheetProtection algorithmName="SHA-512" hashValue="tyMqNixvwXTQX30/Zne7fdd9SKR9V6OEmhqx3AqCbxkleq9CiwjH2COwbb9XmqCWm6RzthVDYeLe8JVph9Lkog==" saltValue="re5S9MTQEsxJ43+IPmoq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2024-03-14T02:50:32Z</dcterms:created>
  <dcterms:modified xsi:type="dcterms:W3CDTF">2024-03-18T08:04:15Z</dcterms:modified>
  <cp:category/>
</cp:coreProperties>
</file>